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BE40" i="9"/>
  <c r="AM40" i="9"/>
  <c r="U40" i="9"/>
  <c r="C40" i="9"/>
  <c r="AM39" i="9"/>
  <c r="U39" i="9"/>
  <c r="C39" i="9"/>
  <c r="AM38" i="9"/>
  <c r="U38" i="9"/>
  <c r="C38" i="9"/>
  <c r="AM37" i="9"/>
  <c r="U37" i="9"/>
  <c r="AM36" i="9"/>
  <c r="BW35" i="9"/>
  <c r="BW36" i="9" s="1"/>
  <c r="BW37" i="9" s="1"/>
  <c r="BW38" i="9" s="1"/>
  <c r="BW39" i="9" s="1"/>
  <c r="BW40" i="9" s="1"/>
  <c r="BW41" i="9" s="1"/>
  <c r="BW42" i="9" s="1"/>
  <c r="BW43" i="9" s="1"/>
  <c r="CO34" i="9" s="1"/>
  <c r="CO35" i="9" s="1"/>
  <c r="CO36" i="9" s="1"/>
  <c r="CO37" i="9" s="1"/>
  <c r="CO38" i="9" s="1"/>
  <c r="CO39" i="9" s="1"/>
  <c r="CO40" i="9" s="1"/>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c r="AM35" i="9" s="1"/>
  <c r="BE34" i="9" l="1"/>
  <c r="BE35" i="9" s="1"/>
  <c r="BE36" i="9" s="1"/>
  <c r="BE37" i="9" s="1"/>
  <c r="BE38" i="9" s="1"/>
  <c r="BE39" i="9" s="1"/>
</calcChain>
</file>

<file path=xl/sharedStrings.xml><?xml version="1.0" encoding="utf-8"?>
<sst xmlns="http://schemas.openxmlformats.org/spreadsheetml/2006/main" count="997" uniqueCount="559">
  <si>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</si>
  <si>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</si>
  <si>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</si>
  <si>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</si>
  <si>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</si>
  <si>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</si>
  <si>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</si>
  <si>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</si>
  <si>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</si>
  <si>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</si>
  <si>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</si>
  <si>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</si>
  <si>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</si>
  <si>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</si>
  <si>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</si>
  <si>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</si>
  <si>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</si>
  <si>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</si>
  <si>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</si>
  <si>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</si>
  <si>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</si>
  <si>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</si>
  <si>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</si>
  <si>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</si>
  <si>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</si>
  <si>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</si>
  <si>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</si>
  <si>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</si>
  <si>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</si>
  <si>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</si>
  <si>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</si>
  <si>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</si>
  <si>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</si>
  <si>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</si>
  <si>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</si>
  <si>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</si>
  <si>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</si>
  <si>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</si>
  <si>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</si>
  <si>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</si>
  <si>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</si>
  <si>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</si>
  <si>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</si>
  <si>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</si>
  <si>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</si>
  <si>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</si>
  <si>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</si>
  <si>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</si>
  <si>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</si>
  <si>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</si>
  <si>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</si>
  <si>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</si>
  <si>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</si>
  <si>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</si>
  <si>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</si>
  <si>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</si>
  <si>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</si>
  <si>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</si>
  <si>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</si>
  <si>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</si>
  <si>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</si>
  <si>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</si>
  <si>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</si>
  <si>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</si>
  <si>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</si>
  <si>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</si>
  <si>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</si>
  <si>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</si>
  <si>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</si>
  <si>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</si>
  <si>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</si>
  <si>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</si>
  <si>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</si>
  <si>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</si>
  <si>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</si>
  <si>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</si>
  <si>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</si>
  <si>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</si>
  <si>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</si>
  <si>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</si>
  <si>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</si>
  <si>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大仙市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</si>
  <si>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</si>
  <si>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</si>
  <si>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</si>
  <si>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</si>
  <si>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</si>
  <si>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</si>
  <si>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</si>
  <si>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</si>
  <si>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</si>
  <si>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</si>
  <si>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</si>
  <si>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</si>
  <si>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</si>
  <si>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</si>
  <si>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</si>
  <si>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</si>
  <si>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</si>
  <si>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</si>
  <si>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</si>
  <si>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</si>
  <si>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</si>
  <si>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</si>
  <si>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</si>
  <si>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</si>
  <si>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</si>
  <si>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</si>
  <si>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</si>
  <si>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</si>
  <si>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</si>
  <si>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</si>
  <si>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</si>
  <si>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</si>
  <si>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</si>
  <si>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</si>
  <si>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</si>
  <si>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</si>
  <si>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</si>
  <si>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</si>
  <si>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</si>
  <si>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</si>
  <si>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</si>
  <si>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</si>
  <si>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</si>
  <si>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</si>
  <si>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</si>
  <si>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</si>
  <si>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</si>
  <si>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</si>
  <si>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</si>
  <si>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</si>
  <si>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</si>
  <si>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</si>
  <si>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</si>
  <si>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</si>
  <si>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</si>
  <si>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</si>
  <si>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</si>
  <si>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</si>
  <si>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</si>
  <si>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</si>
  <si>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</si>
  <si>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</si>
  <si>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</si>
  <si>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</si>
  <si>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</si>
  <si>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</si>
  <si>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</si>
  <si>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</si>
  <si>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</si>
  <si>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</si>
  <si>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</si>
  <si>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</si>
  <si>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</si>
  <si>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</si>
  <si>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</si>
  <si>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</si>
  <si>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</si>
  <si>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</si>
  <si>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</si>
  <si>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</si>
  <si>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</si>
  <si>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</si>
  <si>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</si>
  <si>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</si>
  <si>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</si>
  <si>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</si>
  <si>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</si>
  <si>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</si>
  <si>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</si>
  <si>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</si>
  <si>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</si>
  <si>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</si>
  <si>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</si>
  <si>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</si>
  <si>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</si>
  <si>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</si>
  <si>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</si>
  <si>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</si>
  <si>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</si>
  <si>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</si>
  <si>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</si>
  <si>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</si>
  <si>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</si>
  <si>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</si>
  <si>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</si>
  <si>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</si>
  <si>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</si>
  <si>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</si>
  <si>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</si>
  <si>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</si>
  <si>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</si>
  <si>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</si>
  <si>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秋田県大仙市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</si>
  <si>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</si>
  <si>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</si>
  <si>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</si>
  <si>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</si>
  <si>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</si>
  <si>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</si>
  <si>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</si>
  <si>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</si>
  <si>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</si>
  <si>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</si>
  <si>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</si>
  <si>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</si>
  <si>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</si>
  <si>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</si>
  <si>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</si>
  <si>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</si>
  <si>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</si>
  <si>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</si>
  <si>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</si>
  <si>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</si>
  <si>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</si>
  <si>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</si>
  <si>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</si>
  <si>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</si>
  <si>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</si>
  <si>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</si>
  <si>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</si>
  <si>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</si>
  <si>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</si>
  <si>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</si>
  <si>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</si>
  <si>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</si>
  <si>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</si>
  <si>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</si>
  <si>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</si>
  <si>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</si>
  <si>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</si>
  <si>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</si>
  <si>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</si>
  <si>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</si>
  <si>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</si>
  <si>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</si>
  <si>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</si>
  <si>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</si>
  <si>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</si>
  <si>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</si>
  <si>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</si>
  <si>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</si>
  <si>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</si>
  <si>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</si>
  <si>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</si>
  <si>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</si>
  <si>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</si>
  <si>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</si>
  <si>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</si>
  <si>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</si>
  <si>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</si>
  <si>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</si>
  <si>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</si>
  <si>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</si>
  <si>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</si>
  <si>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</si>
  <si>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</si>
  <si>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</si>
  <si>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</si>
  <si>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</si>
  <si>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</si>
  <si>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</si>
  <si>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</si>
  <si>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</si>
  <si>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</si>
  <si>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</si>
  <si>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</si>
  <si>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</si>
  <si>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</si>
  <si>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</si>
  <si>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</si>
  <si>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</si>
  <si>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</si>
  <si>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</si>
  <si>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</si>
  <si>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</si>
  <si>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</si>
  <si>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</si>
  <si>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</si>
  <si>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</si>
  <si>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</si>
  <si>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</si>
  <si>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</si>
  <si>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</si>
  <si>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</si>
  <si>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</si>
  <si>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</si>
  <si>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</si>
  <si>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</si>
  <si>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</si>
  <si>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</si>
  <si>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</si>
  <si>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</si>
  <si>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</si>
  <si>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</si>
  <si>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</si>
  <si>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</si>
  <si>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</si>
  <si>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</si>
  <si>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</si>
  <si>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</si>
  <si>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</si>
  <si>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</si>
  <si>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</si>
  <si>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</si>
  <si>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</si>
  <si>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</si>
  <si>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</si>
  <si>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</si>
  <si>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</si>
  <si>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</si>
  <si>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</si>
  <si>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</si>
  <si>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</si>
  <si>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</si>
  <si>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</si>
  <si>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</si>
  <si>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</si>
  <si>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</si>
  <si>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</si>
  <si>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</si>
  <si>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</si>
  <si>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</si>
  <si>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</si>
  <si>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</si>
  <si>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</si>
  <si>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</si>
  <si>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</si>
  <si>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</si>
  <si>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</si>
  <si>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</si>
  <si>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</si>
  <si>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</si>
  <si>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</si>
  <si>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</si>
  <si>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</si>
  <si>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</si>
  <si>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</si>
  <si>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</si>
  <si>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</si>
  <si>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</si>
  <si>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</si>
  <si>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</si>
  <si>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秋田県大仙市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</si>
  <si>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</si>
  <si>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</si>
  <si>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</si>
  <si>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</si>
  <si>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</si>
  <si>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</si>
  <si>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</si>
  <si>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</si>
  <si>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</si>
  <si>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</si>
  <si>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</si>
  <si>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</si>
  <si>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</si>
  <si>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</si>
  <si>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</si>
  <si>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</si>
  <si>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</si>
  <si>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</si>
  <si>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</si>
  <si>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</si>
  <si>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</si>
  <si>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学校給食事業特別会計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</si>
  <si>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</si>
  <si>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</si>
  <si>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</si>
  <si>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</si>
  <si>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</si>
  <si>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</si>
  <si>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</si>
  <si>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</si>
  <si>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</si>
  <si>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</si>
  <si>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</si>
  <si>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</si>
  <si>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</si>
  <si>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</si>
  <si>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</si>
  <si>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</si>
  <si>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老人デイサービス事業特別会計</t>
    <phoneticPr fontId="5"/>
  </si>
  <si>
    <t>市立大曲病院事業会計</t>
    <phoneticPr fontId="5"/>
  </si>
  <si>
    <t>法適用企業</t>
    <phoneticPr fontId="5"/>
  </si>
  <si>
    <t>大仙市上水道事業会計</t>
    <phoneticPr fontId="5"/>
  </si>
  <si>
    <t>大仙市簡易水道事業特別会計</t>
    <phoneticPr fontId="5"/>
  </si>
  <si>
    <t>法非適用企業</t>
    <phoneticPr fontId="5"/>
  </si>
  <si>
    <t>大仙市公共下水道事業特別会計</t>
    <phoneticPr fontId="5"/>
  </si>
  <si>
    <t>大仙市特定環境保全公共下水道事業特別会計</t>
    <phoneticPr fontId="5"/>
  </si>
  <si>
    <t>大仙市特定地域生活排水処理事業特別会計</t>
    <phoneticPr fontId="5"/>
  </si>
  <si>
    <t>大仙市農業集落排水事業特別会計</t>
    <phoneticPr fontId="5"/>
  </si>
  <si>
    <t>大仙市スキー場事業特別会計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</si>
  <si>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</si>
  <si>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</si>
  <si>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</si>
  <si>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</si>
  <si>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</si>
  <si>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</si>
  <si>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</si>
  <si>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</si>
  <si>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</si>
  <si>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</si>
  <si>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</si>
  <si>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</si>
  <si>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</si>
  <si>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</si>
  <si>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</si>
  <si>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</si>
  <si>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</si>
  <si>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</si>
  <si>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</si>
  <si>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</si>
  <si>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</si>
  <si>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</si>
  <si>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</si>
  <si>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</si>
  <si>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</si>
  <si>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</si>
  <si>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</si>
  <si>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</si>
  <si>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</si>
  <si>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</si>
  <si>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</si>
  <si>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</si>
  <si>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</si>
  <si>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</si>
  <si>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</si>
  <si>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</si>
  <si>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</si>
  <si>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</si>
  <si>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</si>
  <si>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</si>
  <si>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</si>
  <si>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</si>
  <si>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</si>
  <si>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</si>
  <si>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</si>
  <si>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</si>
  <si>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</si>
  <si>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</si>
  <si>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</si>
  <si>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</si>
  <si>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</si>
  <si>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</si>
  <si>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大仙市公共下水道事業特別会計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</si>
  <si>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</si>
  <si>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</si>
  <si>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</si>
  <si>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</si>
  <si>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</si>
  <si>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</si>
  <si>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</si>
  <si>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</si>
  <si>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</si>
  <si>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</si>
  <si>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</si>
  <si>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</si>
  <si>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</si>
  <si>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</si>
  <si>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</si>
  <si>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</si>
  <si>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</si>
  <si>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</si>
  <si>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</si>
  <si>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</si>
  <si>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</si>
  <si>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</si>
  <si>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</si>
  <si>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</si>
  <si>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</si>
  <si>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</si>
  <si>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</si>
  <si>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</si>
  <si>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</si>
  <si>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</si>
  <si>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</si>
  <si>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</si>
  <si>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</si>
  <si>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</si>
  <si>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</si>
  <si>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</si>
  <si>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</si>
  <si>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</si>
  <si>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</si>
  <si>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</si>
  <si>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</si>
  <si>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</si>
  <si>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</si>
  <si>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</si>
  <si>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</si>
  <si>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</si>
  <si>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</si>
  <si>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</si>
  <si>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</si>
  <si>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</si>
  <si>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</si>
  <si>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</si>
  <si>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</si>
  <si>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</si>
  <si>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</si>
  <si>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</si>
  <si>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</si>
  <si>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</si>
  <si>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</si>
  <si>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</si>
  <si>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</si>
  <si>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</si>
  <si>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</si>
  <si>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</si>
  <si>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</si>
  <si>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</si>
  <si>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</si>
  <si>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</si>
  <si>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</si>
  <si>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</si>
  <si>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</si>
  <si>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</si>
  <si>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</si>
  <si>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</si>
  <si>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</si>
  <si>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</si>
  <si>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</si>
  <si>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</si>
  <si>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</si>
  <si>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</si>
  <si>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</si>
  <si>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大仙市上水道事業会計</t>
  </si>
  <si>
    <t>一般会計</t>
  </si>
  <si>
    <t>市立大曲病院事業会計</t>
  </si>
  <si>
    <t>国民健康保険事業特別会計</t>
  </si>
  <si>
    <t>奨学資金特別会計</t>
  </si>
  <si>
    <t>後期高齢者医療特別会計</t>
  </si>
  <si>
    <t>大仙市スキー場事業特別会計</t>
  </si>
  <si>
    <t>大仙市公共下水道事業特別会計</t>
  </si>
  <si>
    <t>その他会計（赤字）</t>
  </si>
  <si>
    <t>その他会計（黒字）</t>
  </si>
  <si>
    <t>-</t>
    <phoneticPr fontId="2"/>
  </si>
  <si>
    <t>-</t>
    <phoneticPr fontId="2"/>
  </si>
  <si>
    <t>大曲仙北広域市町村圏組合（一般会計）</t>
    <rPh sb="0" eb="2">
      <t>オオマガリ</t>
    </rPh>
    <rPh sb="2" eb="4">
      <t>センボク</t>
    </rPh>
    <rPh sb="4" eb="6">
      <t>コウイキ</t>
    </rPh>
    <rPh sb="6" eb="9">
      <t>シチョウソン</t>
    </rPh>
    <rPh sb="9" eb="10">
      <t>ケン</t>
    </rPh>
    <rPh sb="10" eb="12">
      <t>クミアイ</t>
    </rPh>
    <rPh sb="13" eb="15">
      <t>イッパン</t>
    </rPh>
    <rPh sb="15" eb="17">
      <t>カイケイ</t>
    </rPh>
    <phoneticPr fontId="2"/>
  </si>
  <si>
    <t>大仙美郷環境事業組合（大仙美郷環境事業組合会計）</t>
    <rPh sb="0" eb="2">
      <t>ダイセン</t>
    </rPh>
    <rPh sb="2" eb="4">
      <t>ミサト</t>
    </rPh>
    <rPh sb="4" eb="6">
      <t>カンキョウ</t>
    </rPh>
    <rPh sb="6" eb="8">
      <t>ジギョウ</t>
    </rPh>
    <rPh sb="8" eb="10">
      <t>クミアイ</t>
    </rPh>
    <rPh sb="11" eb="13">
      <t>ダイセン</t>
    </rPh>
    <rPh sb="13" eb="15">
      <t>ミサト</t>
    </rPh>
    <rPh sb="15" eb="17">
      <t>カンキョウ</t>
    </rPh>
    <rPh sb="17" eb="19">
      <t>ジギョウ</t>
    </rPh>
    <rPh sb="19" eb="21">
      <t>クミアイ</t>
    </rPh>
    <rPh sb="21" eb="23">
      <t>カイケイ</t>
    </rPh>
    <phoneticPr fontId="2"/>
  </si>
  <si>
    <t>大仙美郷介護福祉組合（一般会計）</t>
    <rPh sb="0" eb="2">
      <t>ダイセン</t>
    </rPh>
    <rPh sb="2" eb="4">
      <t>ミサト</t>
    </rPh>
    <rPh sb="4" eb="6">
      <t>カイゴ</t>
    </rPh>
    <rPh sb="6" eb="8">
      <t>フクシ</t>
    </rPh>
    <rPh sb="8" eb="10">
      <t>クミアイ</t>
    </rPh>
    <rPh sb="11" eb="13">
      <t>イッパン</t>
    </rPh>
    <rPh sb="13" eb="15">
      <t>カイケイ</t>
    </rPh>
    <phoneticPr fontId="2"/>
  </si>
  <si>
    <t>大仙美郷介護福祉組合（特別会計）</t>
    <rPh sb="0" eb="2">
      <t>ダイセン</t>
    </rPh>
    <rPh sb="2" eb="4">
      <t>ミサト</t>
    </rPh>
    <rPh sb="4" eb="6">
      <t>カイゴ</t>
    </rPh>
    <rPh sb="6" eb="8">
      <t>フクシ</t>
    </rPh>
    <rPh sb="8" eb="10">
      <t>クミアイ</t>
    </rPh>
    <rPh sb="11" eb="13">
      <t>トクベツ</t>
    </rPh>
    <rPh sb="13" eb="15">
      <t>カイケイ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</si>
  <si>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</si>
  <si>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</si>
  <si>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</si>
  <si>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県南環境保全センター</t>
    <rPh sb="0" eb="2">
      <t>ケンナン</t>
    </rPh>
    <rPh sb="2" eb="4">
      <t>カンキョウ</t>
    </rPh>
    <rPh sb="4" eb="6">
      <t>ホゼン</t>
    </rPh>
    <phoneticPr fontId="2"/>
  </si>
  <si>
    <t>大曲駅前開発</t>
    <rPh sb="0" eb="2">
      <t>オオマガリ</t>
    </rPh>
    <rPh sb="2" eb="4">
      <t>エキマエ</t>
    </rPh>
    <rPh sb="4" eb="6">
      <t>カイハツ</t>
    </rPh>
    <phoneticPr fontId="2"/>
  </si>
  <si>
    <t>ＴＭＯ大曲</t>
    <rPh sb="3" eb="5">
      <t>オオマガリ</t>
    </rPh>
    <phoneticPr fontId="2"/>
  </si>
  <si>
    <t>神岡ふるさと振興公社</t>
    <rPh sb="0" eb="2">
      <t>カミオカ</t>
    </rPh>
    <rPh sb="6" eb="8">
      <t>シンコウ</t>
    </rPh>
    <rPh sb="8" eb="10">
      <t>コウシャ</t>
    </rPh>
    <phoneticPr fontId="2"/>
  </si>
  <si>
    <t>物産中仙</t>
    <rPh sb="0" eb="2">
      <t>ブッサン</t>
    </rPh>
    <rPh sb="2" eb="4">
      <t>ナカセン</t>
    </rPh>
    <phoneticPr fontId="2"/>
  </si>
  <si>
    <t>協和振興開発公社</t>
    <rPh sb="0" eb="2">
      <t>キョウワ</t>
    </rPh>
    <rPh sb="2" eb="4">
      <t>シンコウ</t>
    </rPh>
    <rPh sb="4" eb="6">
      <t>カイハツ</t>
    </rPh>
    <rPh sb="6" eb="8">
      <t>コウシャ</t>
    </rPh>
    <phoneticPr fontId="2"/>
  </si>
  <si>
    <t>太田町生活リゾート</t>
    <rPh sb="0" eb="3">
      <t>オオタマチ</t>
    </rPh>
    <rPh sb="3" eb="5">
      <t>セイカツ</t>
    </rPh>
    <phoneticPr fontId="2"/>
  </si>
  <si>
    <t>-</t>
    <phoneticPr fontId="2"/>
  </si>
  <si>
    <t>-</t>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</si>
  <si>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</si>
  <si>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大曲仙北広域市町村圏組合（介護保険特別会計）</t>
    <rPh sb="0" eb="2">
      <t>オオマガリ</t>
    </rPh>
    <rPh sb="2" eb="4">
      <t>センボク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</si>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</sst>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95163</c:v>
                </c:pt>
                <c:pt idx="1">
                  <c:v>62278</c:v>
                </c:pt>
                <c:pt idx="2">
                  <c:v>46204</c:v>
                </c:pt>
                <c:pt idx="3">
                  <c:v>124880</c:v>
                </c:pt>
                <c:pt idx="4">
                  <c:v>88079</c:v>
                </c:pt>
              </c:numCache>
            </c:numRef>
          </c:val>
          <c:smooth val="0"/>
        </c:ser>
        <c:dLbls>
          <c:showLegendKey val="0"/>
          <c:showVal val="0"/>
          <c:showCatName val="0"/>
          <c:showSerName val="0"/>
          <c:showPercent val="0"/>
          <c:showBubbleSize val="0"/>
        </c:dLbls>
        <c:marker val="1"/>
        <c:smooth val="0"/>
        <c:axId val="70816128"/>
        <c:axId val="70818048"/>
      </c:lineChart>
      <c:catAx>
        <c:axId val="70816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18048"/>
        <c:crosses val="autoZero"/>
        <c:auto val="1"/>
        <c:lblAlgn val="ctr"/>
        <c:lblOffset val="100"/>
        <c:tickLblSkip val="1"/>
        <c:tickMarkSkip val="1"/>
        <c:noMultiLvlLbl val="0"/>
      </c:catAx>
      <c:valAx>
        <c:axId val="70818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81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2.5099999999999998</c:v>
                </c:pt>
                <c:pt idx="1">
                  <c:v>3.02</c:v>
                </c:pt>
                <c:pt idx="2">
                  <c:v>2.06</c:v>
                </c:pt>
                <c:pt idx="3">
                  <c:v>2.71</c:v>
                </c:pt>
                <c:pt idx="4">
                  <c:v>3.49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5.9</c:v>
                </c:pt>
                <c:pt idx="1">
                  <c:v>7.09</c:v>
                </c:pt>
                <c:pt idx="2">
                  <c:v>7.74</c:v>
                </c:pt>
                <c:pt idx="3">
                  <c:v>8.49</c:v>
                </c:pt>
                <c:pt idx="4">
                  <c:v>9.5500000000000007</c:v>
                </c:pt>
              </c:numCache>
            </c:numRef>
          </c:val>
        </c:ser>
        <c:dLbls>
          <c:showLegendKey val="0"/>
          <c:showVal val="0"/>
          <c:showCatName val="0"/>
          <c:showSerName val="0"/>
          <c:showPercent val="0"/>
          <c:showBubbleSize val="0"/>
        </c:dLbls>
        <c:gapWidth val="250"/>
        <c:overlap val="100"/>
        <c:axId val="31186944"/>
        <c:axId val="31188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2.0699999999999998</c:v>
                </c:pt>
                <c:pt idx="1">
                  <c:v>1.65</c:v>
                </c:pt>
                <c:pt idx="2">
                  <c:v>0.13</c:v>
                </c:pt>
                <c:pt idx="3">
                  <c:v>1.81</c:v>
                </c:pt>
                <c:pt idx="4">
                  <c:v>1.73</c:v>
                </c:pt>
              </c:numCache>
            </c:numRef>
          </c:val>
          <c:smooth val="0"/>
        </c:ser>
        <c:dLbls>
          <c:showLegendKey val="0"/>
          <c:showVal val="0"/>
          <c:showCatName val="0"/>
          <c:showSerName val="0"/>
          <c:showPercent val="0"/>
          <c:showBubbleSize val="0"/>
        </c:dLbls>
        <c:marker val="1"/>
        <c:smooth val="0"/>
        <c:axId val="31186944"/>
        <c:axId val="31188864"/>
      </c:lineChart>
      <c:catAx>
        <c:axId val="31186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88864"/>
        <c:crosses val="autoZero"/>
        <c:auto val="1"/>
        <c:lblAlgn val="ctr"/>
        <c:lblOffset val="100"/>
        <c:tickLblSkip val="1"/>
        <c:tickMarkSkip val="1"/>
        <c:noMultiLvlLbl val="0"/>
      </c:catAx>
      <c:valAx>
        <c:axId val="3118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86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0.28999999999999998</c:v>
                </c:pt>
                <c:pt idx="2">
                  <c:v>#N/A</c:v>
                </c:pt>
                <c:pt idx="3">
                  <c:v>0.36</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大仙市公共下水道事業特別会計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大仙市スキー場事業特別会計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1.31</c:v>
                </c:pt>
                <c:pt idx="2">
                  <c:v>#N/A</c:v>
                </c:pt>
                <c:pt idx="3">
                  <c:v>0.85</c:v>
                </c:pt>
                <c:pt idx="4">
                  <c:v>#N/A</c:v>
                </c:pt>
                <c:pt idx="5">
                  <c:v>0.99</c:v>
                </c:pt>
                <c:pt idx="6">
                  <c:v>#N/A</c:v>
                </c:pt>
                <c:pt idx="7">
                  <c:v>0.6</c:v>
                </c:pt>
                <c:pt idx="8">
                  <c:v>#N/A</c:v>
                </c:pt>
                <c:pt idx="9">
                  <c:v>0.12</c:v>
                </c:pt>
              </c:numCache>
            </c:numRef>
          </c:val>
        </c:ser>
        <c:ser>
          <c:idx val="7"/>
          <c:order val="7"/>
          <c:tx>
            <c:strRef>
              <c:f>データシート!$A$34</c:f>
              <c:strCache>
                <c:ptCount val="1"/>
                <c:pt idx="0">
                  <c:v>市立大曲病院事業会計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1.01</c:v>
                </c:pt>
                <c:pt idx="2">
                  <c:v>#N/A</c:v>
                </c:pt>
                <c:pt idx="3">
                  <c:v>1.01</c:v>
                </c:pt>
                <c:pt idx="4">
                  <c:v>#N/A</c:v>
                </c:pt>
                <c:pt idx="5">
                  <c:v>0.99</c:v>
                </c:pt>
                <c:pt idx="6">
                  <c:v>#N/A</c:v>
                </c:pt>
                <c:pt idx="7">
                  <c:v>0.9</c:v>
                </c:pt>
                <c:pt idx="8">
                  <c:v>#N/A</c:v>
                </c:pt>
                <c:pt idx="9">
                  <c:v>0.73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c:v>
                </c:pt>
                <c:pt idx="2">
                  <c:v>#N/A</c:v>
                </c:pt>
                <c:pt idx="3">
                  <c:v>3.02</c:v>
                </c:pt>
                <c:pt idx="4">
                  <c:v>#N/A</c:v>
                </c:pt>
                <c:pt idx="5">
                  <c:v>2.06</c:v>
                </c:pt>
                <c:pt idx="6">
                  <c:v>#N/A</c:v>
                </c:pt>
                <c:pt idx="7">
                  <c:v>2.7</c:v>
                </c:pt>
                <c:pt idx="8">
                  <c:v>#N/A</c:v>
                </c:pt>
                <c:pt idx="9">
                  <c:v>3.48</c:v>
                </c:pt>
              </c:numCache>
            </c:numRef>
          </c:val>
        </c:ser>
        <c:ser>
          <c:idx val="9"/>
          <c:order val="9"/>
          <c:tx>
            <c:strRef>
              <c:f>データシート!$A$36</c:f>
              <c:strCache>
                <c:ptCount val="1"/>
                <c:pt idx="0">
                  <c:v>大仙市上水道事業会計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3.32</c:v>
                </c:pt>
                <c:pt idx="2">
                  <c:v>#N/A</c:v>
                </c:pt>
                <c:pt idx="3">
                  <c:v>4.0599999999999996</c:v>
                </c:pt>
                <c:pt idx="4">
                  <c:v>#N/A</c:v>
                </c:pt>
                <c:pt idx="5">
                  <c:v>4.04</c:v>
                </c:pt>
                <c:pt idx="6">
                  <c:v>#N/A</c:v>
                </c:pt>
                <c:pt idx="7">
                  <c:v>4.54</c:v>
                </c:pt>
                <c:pt idx="8">
                  <c:v>#N/A</c:v>
                </c:pt>
                <c:pt idx="9">
                  <c:v>5.0199999999999996</c:v>
                </c:pt>
              </c:numCache>
            </c:numRef>
          </c:val>
        </c:ser>
        <c:dLbls>
          <c:showLegendKey val="0"/>
          <c:showVal val="0"/>
          <c:showCatName val="0"/>
          <c:showSerName val="0"/>
          <c:showPercent val="0"/>
          <c:showBubbleSize val="0"/>
        </c:dLbls>
        <c:gapWidth val="150"/>
        <c:overlap val="100"/>
        <c:axId val="31672576"/>
        <c:axId val="31686656"/>
      </c:barChart>
      <c:catAx>
        <c:axId val="3167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686656"/>
        <c:crosses val="autoZero"/>
        <c:auto val="1"/>
        <c:lblAlgn val="ctr"/>
        <c:lblOffset val="100"/>
        <c:tickLblSkip val="1"/>
        <c:tickMarkSkip val="1"/>
        <c:noMultiLvlLbl val="0"/>
      </c:catAx>
      <c:valAx>
        <c:axId val="31686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672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5336</c:v>
                </c:pt>
                <c:pt idx="5">
                  <c:v>5562</c:v>
                </c:pt>
                <c:pt idx="8">
                  <c:v>5588</c:v>
                </c:pt>
                <c:pt idx="11">
                  <c:v>5709</c:v>
                </c:pt>
                <c:pt idx="14">
                  <c:v>5864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278</c:v>
                </c:pt>
                <c:pt idx="3">
                  <c:v>221</c:v>
                </c:pt>
                <c:pt idx="6">
                  <c:v>99</c:v>
                </c:pt>
                <c:pt idx="9">
                  <c:v>91</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953</c:v>
                </c:pt>
                <c:pt idx="3">
                  <c:v>1049</c:v>
                </c:pt>
                <c:pt idx="6">
                  <c:v>1051</c:v>
                </c:pt>
                <c:pt idx="9">
                  <c:v>1048</c:v>
                </c:pt>
                <c:pt idx="12">
                  <c:v>1036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2106</c:v>
                </c:pt>
                <c:pt idx="3">
                  <c:v>2160</c:v>
                </c:pt>
                <c:pt idx="6">
                  <c:v>2221</c:v>
                </c:pt>
                <c:pt idx="9">
                  <c:v>2248</c:v>
                </c:pt>
                <c:pt idx="12">
                  <c:v>2276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c:v>
                </c:pt>
                <c:pt idx="3">
                  <c:v>10</c:v>
                </c:pt>
                <c:pt idx="6">
                  <c:v>0</c:v>
                </c:pt>
                <c:pt idx="9">
                  <c:v>0</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6979</c:v>
                </c:pt>
                <c:pt idx="3">
                  <c:v>6961</c:v>
                </c:pt>
                <c:pt idx="6">
                  <c:v>6764</c:v>
                </c:pt>
                <c:pt idx="9">
                  <c:v>6553</c:v>
                </c:pt>
                <c:pt idx="12">
                  <c:v>6151</c:v>
                </c:pt>
              </c:numCache>
            </c:numRef>
          </c:val>
        </c:ser>
        <c:dLbls>
          <c:showLegendKey val="0"/>
          <c:showVal val="0"/>
          <c:showCatName val="0"/>
          <c:showSerName val="0"/>
          <c:showPercent val="0"/>
          <c:showBubbleSize val="0"/>
        </c:dLbls>
        <c:gapWidth val="100"/>
        <c:overlap val="100"/>
        <c:axId val="31831936"/>
        <c:axId val="109289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4992</c:v>
                </c:pt>
                <c:pt idx="2">
                  <c:v>#N/A</c:v>
                </c:pt>
                <c:pt idx="3">
                  <c:v>#N/A</c:v>
                </c:pt>
                <c:pt idx="4">
                  <c:v>4839</c:v>
                </c:pt>
                <c:pt idx="5">
                  <c:v>#N/A</c:v>
                </c:pt>
                <c:pt idx="6">
                  <c:v>#N/A</c:v>
                </c:pt>
                <c:pt idx="7">
                  <c:v>4547</c:v>
                </c:pt>
                <c:pt idx="8">
                  <c:v>#N/A</c:v>
                </c:pt>
                <c:pt idx="9">
                  <c:v>#N/A</c:v>
                </c:pt>
                <c:pt idx="10">
                  <c:v>4231</c:v>
                </c:pt>
                <c:pt idx="11">
                  <c:v>#N/A</c:v>
                </c:pt>
                <c:pt idx="12">
                  <c:v>#N/A</c:v>
                </c:pt>
                <c:pt idx="13">
                  <c:v>3696</c:v>
                </c:pt>
                <c:pt idx="14">
                  <c:v>#N/A</c:v>
                </c:pt>
              </c:numCache>
            </c:numRef>
          </c:val>
          <c:smooth val="0"/>
        </c:ser>
        <c:dLbls>
          <c:showLegendKey val="0"/>
          <c:showVal val="0"/>
          <c:showCatName val="0"/>
          <c:showSerName val="0"/>
          <c:showPercent val="0"/>
          <c:showBubbleSize val="0"/>
        </c:dLbls>
        <c:marker val="1"/>
        <c:smooth val="0"/>
        <c:axId val="31831936"/>
        <c:axId val="109289472"/>
      </c:lineChart>
      <c:catAx>
        <c:axId val="3183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289472"/>
        <c:crosses val="autoZero"/>
        <c:auto val="1"/>
        <c:lblAlgn val="ctr"/>
        <c:lblOffset val="100"/>
        <c:tickLblSkip val="1"/>
        <c:tickMarkSkip val="1"/>
        <c:noMultiLvlLbl val="0"/>
      </c:catAx>
      <c:valAx>
        <c:axId val="109289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63371</c:v>
                </c:pt>
                <c:pt idx="5">
                  <c:v>62456</c:v>
                </c:pt>
                <c:pt idx="8">
                  <c:v>61438</c:v>
                </c:pt>
                <c:pt idx="11">
                  <c:v>61311</c:v>
                </c:pt>
                <c:pt idx="14">
                  <c:v>61569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1190</c:v>
                </c:pt>
                <c:pt idx="5">
                  <c:v>1094</c:v>
                </c:pt>
                <c:pt idx="8">
                  <c:v>1013</c:v>
                </c:pt>
                <c:pt idx="11">
                  <c:v>833</c:v>
                </c:pt>
                <c:pt idx="14">
                  <c:v>863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2785</c:v>
                </c:pt>
                <c:pt idx="5">
                  <c:v>3260</c:v>
                </c:pt>
                <c:pt idx="8">
                  <c:v>3564</c:v>
                </c:pt>
                <c:pt idx="11">
                  <c:v>3921</c:v>
                </c:pt>
                <c:pt idx="14">
                  <c:v>4070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39</c:v>
                </c:pt>
                <c:pt idx="3">
                  <c:v>1</c:v>
                </c:pt>
                <c:pt idx="6">
                  <c:v>1</c:v>
                </c:pt>
                <c:pt idx="9">
                  <c:v>1</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8606</c:v>
                </c:pt>
                <c:pt idx="3">
                  <c:v>8246</c:v>
                </c:pt>
                <c:pt idx="6">
                  <c:v>8356</c:v>
                </c:pt>
                <c:pt idx="9">
                  <c:v>7850</c:v>
                </c:pt>
                <c:pt idx="12">
                  <c:v>6968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6976</c:v>
                </c:pt>
                <c:pt idx="3">
                  <c:v>5949</c:v>
                </c:pt>
                <c:pt idx="6">
                  <c:v>4932</c:v>
                </c:pt>
                <c:pt idx="9">
                  <c:v>3895</c:v>
                </c:pt>
                <c:pt idx="12">
                  <c:v>2856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34156</c:v>
                </c:pt>
                <c:pt idx="3">
                  <c:v>35308</c:v>
                </c:pt>
                <c:pt idx="6">
                  <c:v>35900</c:v>
                </c:pt>
                <c:pt idx="9">
                  <c:v>34628</c:v>
                </c:pt>
                <c:pt idx="12">
                  <c:v>34056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751</c:v>
                </c:pt>
                <c:pt idx="3">
                  <c:v>414</c:v>
                </c:pt>
                <c:pt idx="6">
                  <c:v>332</c:v>
                </c:pt>
                <c:pt idx="9">
                  <c:v>250</c:v>
                </c:pt>
                <c:pt idx="12">
                  <c:v>181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61145</c:v>
                </c:pt>
                <c:pt idx="3">
                  <c:v>59528</c:v>
                </c:pt>
                <c:pt idx="6">
                  <c:v>57835</c:v>
                </c:pt>
                <c:pt idx="9">
                  <c:v>58062</c:v>
                </c:pt>
                <c:pt idx="12">
                  <c:v>59488</c:v>
                </c:pt>
              </c:numCache>
            </c:numRef>
          </c:val>
        </c:ser>
        <c:dLbls>
          <c:showLegendKey val="0"/>
          <c:showVal val="0"/>
          <c:showCatName val="0"/>
          <c:showSerName val="0"/>
          <c:showPercent val="0"/>
          <c:showBubbleSize val="0"/>
        </c:dLbls>
        <c:gapWidth val="100"/>
        <c:overlap val="100"/>
        <c:axId val="31397376"/>
        <c:axId val="31399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44326</c:v>
                </c:pt>
                <c:pt idx="2">
                  <c:v>#N/A</c:v>
                </c:pt>
                <c:pt idx="3">
                  <c:v>#N/A</c:v>
                </c:pt>
                <c:pt idx="4">
                  <c:v>42637</c:v>
                </c:pt>
                <c:pt idx="5">
                  <c:v>#N/A</c:v>
                </c:pt>
                <c:pt idx="6">
                  <c:v>#N/A</c:v>
                </c:pt>
                <c:pt idx="7">
                  <c:v>41341</c:v>
                </c:pt>
                <c:pt idx="8">
                  <c:v>#N/A</c:v>
                </c:pt>
                <c:pt idx="9">
                  <c:v>#N/A</c:v>
                </c:pt>
                <c:pt idx="10">
                  <c:v>38621</c:v>
                </c:pt>
                <c:pt idx="11">
                  <c:v>#N/A</c:v>
                </c:pt>
                <c:pt idx="12">
                  <c:v>#N/A</c:v>
                </c:pt>
                <c:pt idx="13">
                  <c:v>37049</c:v>
                </c:pt>
                <c:pt idx="14">
                  <c:v>#N/A</c:v>
                </c:pt>
              </c:numCache>
            </c:numRef>
          </c:val>
          <c:smooth val="0"/>
        </c:ser>
        <c:dLbls>
          <c:showLegendKey val="0"/>
          <c:showVal val="0"/>
          <c:showCatName val="0"/>
          <c:showSerName val="0"/>
          <c:showPercent val="0"/>
          <c:showBubbleSize val="0"/>
        </c:dLbls>
        <c:marker val="1"/>
        <c:smooth val="0"/>
        <c:axId val="31397376"/>
        <c:axId val="31399296"/>
      </c:lineChart>
      <c:catAx>
        <c:axId val="3139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99296"/>
        <c:crosses val="autoZero"/>
        <c:auto val="1"/>
        <c:lblAlgn val="ctr"/>
        <c:lblOffset val="100"/>
        <c:tickLblSkip val="1"/>
        <c:tickMarkSkip val="1"/>
        <c:noMultiLvlLbl val="0"/>
      </c:catAx>
      <c:valAx>
        <c:axId val="3139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9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秋田県大仙市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86,644
86,424
866.77
51,461,470
50,322,047
1,082,347
30,969,143
59,027,723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財政力</a:t>
          </a:r>
          <a:r>
            <a:rPr kumimoji="1" lang="ja-JP" altLang="ja-JP" sz="1100">
              <a:solidFill>
                <a:schemeClr val="dk1"/>
              </a:solidFill>
              <a:effectLst/>
              <a:latin typeface="+mn-lt"/>
              <a:ea typeface="+mn-ea"/>
              <a:cs typeface="+mn-cs"/>
            </a:rPr>
            <a:t>指数は前年度</a:t>
          </a:r>
          <a:r>
            <a:rPr kumimoji="1" lang="ja-JP" altLang="en-US" sz="1100">
              <a:solidFill>
                <a:schemeClr val="dk1"/>
              </a:solidFill>
              <a:effectLst/>
              <a:latin typeface="+mn-lt"/>
              <a:ea typeface="+mn-ea"/>
              <a:cs typeface="+mn-cs"/>
            </a:rPr>
            <a:t>より微増</a:t>
          </a:r>
          <a:r>
            <a:rPr kumimoji="1" lang="ja-JP" altLang="ja-JP" sz="1100">
              <a:solidFill>
                <a:schemeClr val="dk1"/>
              </a:solidFill>
              <a:effectLst/>
              <a:latin typeface="+mn-lt"/>
              <a:ea typeface="+mn-ea"/>
              <a:cs typeface="+mn-cs"/>
            </a:rPr>
            <a:t>であるが、類似団体平均を大きく下回る</a:t>
          </a:r>
          <a:r>
            <a:rPr kumimoji="1" lang="en-US" altLang="ja-JP" sz="1100">
              <a:solidFill>
                <a:schemeClr val="dk1"/>
              </a:solidFill>
              <a:effectLst/>
              <a:latin typeface="+mn-lt"/>
              <a:ea typeface="+mn-ea"/>
              <a:cs typeface="+mn-cs"/>
            </a:rPr>
            <a:t>0.34</a:t>
          </a:r>
          <a:r>
            <a:rPr kumimoji="1" lang="ja-JP" altLang="ja-JP" sz="1100">
              <a:solidFill>
                <a:schemeClr val="dk1"/>
              </a:solidFill>
              <a:effectLst/>
              <a:latin typeface="+mn-lt"/>
              <a:ea typeface="+mn-ea"/>
              <a:cs typeface="+mn-cs"/>
            </a:rPr>
            <a:t>となっている。これは、もともと財政基盤の脆弱な財政力指数</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までの市町村が合併したことに起因するもので、合併後においても人口減少や市税収入の減などにより、指数の改善が図られていない状況にある。今後は歳出構造の抜本的な見直しを図るとともに、自主財源の一層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flipV="1">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78922</xdr:rowOff>
    </xdr:to>
    <xdr:cxnSp macro="">
      <xdr:nvCxnSpPr>
        <xdr:cNvPr id="75" name="直線コネクタ 74"/>
        <xdr:cNvCxnSpPr/>
      </xdr:nvCxnSpPr>
      <xdr:spPr>
        <a:xfrm>
          <a:off x="2336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61685</xdr:rowOff>
    </xdr:to>
    <xdr:cxnSp macro="">
      <xdr:nvCxnSpPr>
        <xdr:cNvPr id="78" name="直線コネクタ 77"/>
        <xdr:cNvCxnSpPr/>
      </xdr:nvCxnSpPr>
      <xdr:spPr>
        <a:xfrm>
          <a:off x="1447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10885</xdr:rowOff>
    </xdr:from>
    <xdr:to>
      <xdr:col>7</xdr:col>
      <xdr:colOff>203200</xdr:colOff>
      <xdr:row>44</xdr:row>
      <xdr:rowOff>112485</xdr:rowOff>
    </xdr:to>
    <xdr:sp macro="" textlink="">
      <xdr:nvSpPr>
        <xdr:cNvPr id="88" name="円/楕円 87"/>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154412</xdr:rowOff>
    </xdr:from>
    <xdr:ext cx="762000" cy="259045"/>
    <xdr:sp macro="" textlink="">
      <xdr:nvSpPr>
        <xdr:cNvPr id="89" name="財政力該当値テキスト"/>
        <xdr:cNvSpPr txBox="1"/>
      </xdr:nvSpPr>
      <xdr:spPr>
        <a:xfrm>
          <a:off x="5041900" y="752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比率は前年度から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ﾎﾟｲﾝﾄ下回っている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比率分母となる経常一般財源等においては</a:t>
          </a:r>
          <a:r>
            <a:rPr lang="ja-JP" altLang="ja-JP" sz="1100">
              <a:solidFill>
                <a:schemeClr val="dk1"/>
              </a:solidFill>
              <a:effectLst/>
              <a:latin typeface="+mn-lt"/>
              <a:ea typeface="+mn-ea"/>
              <a:cs typeface="+mn-cs"/>
            </a:rPr>
            <a:t>消費税率アップによ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地方消費税交付金が増</a:t>
          </a:r>
          <a:r>
            <a:rPr lang="ja-JP" altLang="en-US" sz="1100">
              <a:solidFill>
                <a:schemeClr val="dk1"/>
              </a:solidFill>
              <a:effectLst/>
              <a:latin typeface="+mn-lt"/>
              <a:ea typeface="+mn-ea"/>
              <a:cs typeface="+mn-cs"/>
            </a:rPr>
            <a:t>の一方で</a:t>
          </a:r>
          <a:r>
            <a:rPr lang="ja-JP" altLang="ja-JP" sz="1100">
              <a:solidFill>
                <a:schemeClr val="dk1"/>
              </a:solidFill>
              <a:effectLst/>
              <a:latin typeface="+mn-lt"/>
              <a:ea typeface="+mn-ea"/>
              <a:cs typeface="+mn-cs"/>
            </a:rPr>
            <a:t>、地方譲与税や地方交付税の他、臨時財政対策債の減</a:t>
          </a:r>
          <a:r>
            <a:rPr lang="ja-JP" altLang="en-US" sz="1100">
              <a:solidFill>
                <a:schemeClr val="dk1"/>
              </a:solidFill>
              <a:effectLst/>
              <a:latin typeface="+mn-lt"/>
              <a:ea typeface="+mn-ea"/>
              <a:cs typeface="+mn-cs"/>
            </a:rPr>
            <a:t>額</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より前年度より</a:t>
          </a:r>
          <a:r>
            <a:rPr kumimoji="1" lang="en-US" altLang="ja-JP" sz="1100">
              <a:solidFill>
                <a:schemeClr val="dk1"/>
              </a:solidFill>
              <a:effectLst/>
              <a:latin typeface="+mn-lt"/>
              <a:ea typeface="+mn-ea"/>
              <a:cs typeface="+mn-cs"/>
            </a:rPr>
            <a:t>279,230</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となった。また、分子となる経常経費充当一般財源等においては</a:t>
          </a:r>
          <a:r>
            <a:rPr lang="ja-JP" altLang="ja-JP" sz="1100">
              <a:solidFill>
                <a:schemeClr val="dk1"/>
              </a:solidFill>
              <a:effectLst/>
              <a:latin typeface="+mn-lt"/>
              <a:ea typeface="+mn-ea"/>
              <a:cs typeface="+mn-cs"/>
            </a:rPr>
            <a:t>、公共施設の電気</a:t>
          </a:r>
          <a:r>
            <a:rPr lang="ja-JP" altLang="en-US" sz="1100">
              <a:solidFill>
                <a:schemeClr val="dk1"/>
              </a:solidFill>
              <a:effectLst/>
              <a:latin typeface="+mn-lt"/>
              <a:ea typeface="+mn-ea"/>
              <a:cs typeface="+mn-cs"/>
            </a:rPr>
            <a:t>料金の</a:t>
          </a:r>
          <a:r>
            <a:rPr lang="ja-JP" altLang="ja-JP" sz="1100">
              <a:solidFill>
                <a:schemeClr val="dk1"/>
              </a:solidFill>
              <a:effectLst/>
              <a:latin typeface="+mn-lt"/>
              <a:ea typeface="+mn-ea"/>
              <a:cs typeface="+mn-cs"/>
            </a:rPr>
            <a:t>上昇</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下水道事業償還</a:t>
          </a:r>
          <a:r>
            <a:rPr lang="ja-JP" altLang="en-US" sz="1100">
              <a:solidFill>
                <a:schemeClr val="dk1"/>
              </a:solidFill>
              <a:effectLst/>
              <a:latin typeface="+mn-lt"/>
              <a:ea typeface="+mn-ea"/>
              <a:cs typeface="+mn-cs"/>
            </a:rPr>
            <a:t>費</a:t>
          </a:r>
          <a:r>
            <a:rPr lang="ja-JP" altLang="ja-JP" sz="1100">
              <a:solidFill>
                <a:schemeClr val="dk1"/>
              </a:solidFill>
              <a:effectLst/>
              <a:latin typeface="+mn-lt"/>
              <a:ea typeface="+mn-ea"/>
              <a:cs typeface="+mn-cs"/>
            </a:rPr>
            <a:t>や介護保険事業負担金の増により物件費及び繰出金が増となったことから、</a:t>
          </a:r>
          <a:r>
            <a:rPr kumimoji="1"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41,373</a:t>
          </a:r>
          <a:r>
            <a:rPr lang="ja-JP" altLang="ja-JP" sz="1100">
              <a:solidFill>
                <a:schemeClr val="dk1"/>
              </a:solidFill>
              <a:effectLst/>
              <a:latin typeface="+mn-lt"/>
              <a:ea typeface="+mn-ea"/>
              <a:cs typeface="+mn-cs"/>
            </a:rPr>
            <a:t>千円増</a:t>
          </a:r>
          <a:r>
            <a:rPr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ことが比率</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の要因である。</a:t>
          </a:r>
          <a:r>
            <a:rPr kumimoji="0" lang="ja-JP" altLang="en-US" sz="1100">
              <a:solidFill>
                <a:schemeClr val="dk1"/>
              </a:solidFill>
              <a:effectLst/>
              <a:latin typeface="+mn-lt"/>
              <a:ea typeface="+mn-ea"/>
              <a:cs typeface="+mn-cs"/>
            </a:rPr>
            <a:t>今後は</a:t>
          </a:r>
          <a:r>
            <a:rPr lang="ja-JP" altLang="en-US" sz="1100">
              <a:effectLst/>
            </a:rPr>
            <a:t>普通交付税の減額により分母が年々縮小することや、下水道事業に係る繰出や介護保険事業負担金など分子増加要因を勘案し、一層の経費削減を図り、比率の改善に努める。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42164</xdr:rowOff>
    </xdr:to>
    <xdr:cxnSp macro="">
      <xdr:nvCxnSpPr>
        <xdr:cNvPr id="130" name="直線コネクタ 129"/>
        <xdr:cNvCxnSpPr/>
      </xdr:nvCxnSpPr>
      <xdr:spPr>
        <a:xfrm>
          <a:off x="4114800" y="104571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85598</xdr:rowOff>
    </xdr:to>
    <xdr:cxnSp macro="">
      <xdr:nvCxnSpPr>
        <xdr:cNvPr id="133" name="直線コネクタ 132"/>
        <xdr:cNvCxnSpPr/>
      </xdr:nvCxnSpPr>
      <xdr:spPr>
        <a:xfrm flipV="1">
          <a:off x="3225800" y="1045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66294</xdr:rowOff>
    </xdr:from>
    <xdr:to>
      <xdr:col>4</xdr:col>
      <xdr:colOff>482600</xdr:colOff>
      <xdr:row>61</xdr:row>
      <xdr:rowOff>85598</xdr:rowOff>
    </xdr:to>
    <xdr:cxnSp macro="">
      <xdr:nvCxnSpPr>
        <xdr:cNvPr id="136" name="直線コネクタ 135"/>
        <xdr:cNvCxnSpPr/>
      </xdr:nvCxnSpPr>
      <xdr:spPr>
        <a:xfrm>
          <a:off x="2336800" y="105247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51816</xdr:rowOff>
    </xdr:from>
    <xdr:to>
      <xdr:col>3</xdr:col>
      <xdr:colOff>279400</xdr:colOff>
      <xdr:row>61</xdr:row>
      <xdr:rowOff>66294</xdr:rowOff>
    </xdr:to>
    <xdr:cxnSp macro="">
      <xdr:nvCxnSpPr>
        <xdr:cNvPr id="139" name="直線コネクタ 138"/>
        <xdr:cNvCxnSpPr/>
      </xdr:nvCxnSpPr>
      <xdr:spPr>
        <a:xfrm>
          <a:off x="1447800" y="1051026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34798</xdr:rowOff>
    </xdr:from>
    <xdr:to>
      <xdr:col>4</xdr:col>
      <xdr:colOff>533400</xdr:colOff>
      <xdr:row>61</xdr:row>
      <xdr:rowOff>136398</xdr:rowOff>
    </xdr:to>
    <xdr:sp macro="" textlink="">
      <xdr:nvSpPr>
        <xdr:cNvPr id="153" name="円/楕円 152"/>
        <xdr:cNvSpPr/>
      </xdr:nvSpPr>
      <xdr:spPr>
        <a:xfrm>
          <a:off x="3175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146575</xdr:rowOff>
    </xdr:from>
    <xdr:ext cx="762000" cy="259045"/>
    <xdr:sp macro="" textlink="">
      <xdr:nvSpPr>
        <xdr:cNvPr id="154" name="テキスト ボックス 153"/>
        <xdr:cNvSpPr txBox="1"/>
      </xdr:nvSpPr>
      <xdr:spPr>
        <a:xfrm>
          <a:off x="2844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15494</xdr:rowOff>
    </xdr:from>
    <xdr:to>
      <xdr:col>3</xdr:col>
      <xdr:colOff>330200</xdr:colOff>
      <xdr:row>61</xdr:row>
      <xdr:rowOff>117094</xdr:rowOff>
    </xdr:to>
    <xdr:sp macro="" textlink="">
      <xdr:nvSpPr>
        <xdr:cNvPr id="155" name="円/楕円 154"/>
        <xdr:cNvSpPr/>
      </xdr:nvSpPr>
      <xdr:spPr>
        <a:xfrm>
          <a:off x="2286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127271</xdr:rowOff>
    </xdr:from>
    <xdr:ext cx="762000" cy="259045"/>
    <xdr:sp macro="" textlink="">
      <xdr:nvSpPr>
        <xdr:cNvPr id="156" name="テキスト ボックス 155"/>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1016</xdr:rowOff>
    </xdr:from>
    <xdr:to>
      <xdr:col>2</xdr:col>
      <xdr:colOff>127000</xdr:colOff>
      <xdr:row>61</xdr:row>
      <xdr:rowOff>102616</xdr:rowOff>
    </xdr:to>
    <xdr:sp macro="" textlink="">
      <xdr:nvSpPr>
        <xdr:cNvPr id="157" name="円/楕円 156"/>
        <xdr:cNvSpPr/>
      </xdr:nvSpPr>
      <xdr:spPr>
        <a:xfrm>
          <a:off x="1397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87393</xdr:rowOff>
    </xdr:from>
    <xdr:ext cx="762000" cy="259045"/>
    <xdr:sp macro="" textlink="">
      <xdr:nvSpPr>
        <xdr:cNvPr id="158" name="テキスト ボックス 157"/>
        <xdr:cNvSpPr txBox="1"/>
      </xdr:nvSpPr>
      <xdr:spPr>
        <a:xfrm>
          <a:off x="1066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[150,020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決算においては、</a:t>
          </a:r>
          <a:r>
            <a:rPr kumimoji="1" lang="ja-JP" altLang="ja-JP" sz="1100">
              <a:solidFill>
                <a:schemeClr val="dk1"/>
              </a:solidFill>
              <a:effectLst/>
              <a:latin typeface="+mn-lt"/>
              <a:ea typeface="+mn-ea"/>
              <a:cs typeface="+mn-cs"/>
            </a:rPr>
            <a:t>職員定員適正化計画に基づく職員数の縮小や公共施設運営費に係る物件費の縮減に努めた結果、前年度より縮減</a:t>
          </a:r>
          <a:r>
            <a:rPr kumimoji="1" lang="ja-JP" altLang="en-US" sz="1100">
              <a:solidFill>
                <a:schemeClr val="dk1"/>
              </a:solidFill>
              <a:effectLst/>
              <a:latin typeface="+mn-lt"/>
              <a:ea typeface="+mn-ea"/>
              <a:cs typeface="+mn-cs"/>
            </a:rPr>
            <a:t>されたが、平成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年度においては、消費税率の上昇に伴う物件費の増及び人口減少により前年度より</a:t>
          </a:r>
          <a:r>
            <a:rPr kumimoji="1" lang="en-US" altLang="ja-JP" sz="1100">
              <a:solidFill>
                <a:schemeClr val="dk1"/>
              </a:solidFill>
              <a:effectLst/>
              <a:latin typeface="+mn-lt"/>
              <a:ea typeface="+mn-ea"/>
              <a:cs typeface="+mn-cs"/>
            </a:rPr>
            <a:t>2,111</a:t>
          </a:r>
          <a:r>
            <a:rPr kumimoji="1" lang="ja-JP" altLang="en-US" sz="1100">
              <a:solidFill>
                <a:schemeClr val="dk1"/>
              </a:solidFill>
              <a:effectLst/>
              <a:latin typeface="+mn-lt"/>
              <a:ea typeface="+mn-ea"/>
              <a:cs typeface="+mn-cs"/>
            </a:rPr>
            <a:t>円上昇している。未だ</a:t>
          </a:r>
          <a:r>
            <a:rPr kumimoji="1" lang="ja-JP" altLang="ja-JP" sz="1100">
              <a:solidFill>
                <a:schemeClr val="dk1"/>
              </a:solidFill>
              <a:effectLst/>
              <a:latin typeface="+mn-lt"/>
              <a:ea typeface="+mn-ea"/>
              <a:cs typeface="+mn-cs"/>
            </a:rPr>
            <a:t>類似団体平均を大きく上回っていることから</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臨時職員の縮減とともに職員定員適正化計画に沿った職員数の抑制を図るほか、公共施設等総合管理計画の策定を早期に進め、公共施設の譲渡や統廃合など、施設管理の在り方</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見直し、経費の縮減を図る。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39187</xdr:rowOff>
    </xdr:from>
    <xdr:to>
      <xdr:col>7</xdr:col>
      <xdr:colOff>152400</xdr:colOff>
      <xdr:row>82</xdr:row>
      <xdr:rowOff>43431</xdr:rowOff>
    </xdr:to>
    <xdr:cxnSp macro="">
      <xdr:nvCxnSpPr>
        <xdr:cNvPr id="192" name="直線コネクタ 191"/>
        <xdr:cNvCxnSpPr/>
      </xdr:nvCxnSpPr>
      <xdr:spPr>
        <a:xfrm>
          <a:off x="4114800" y="14098087"/>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39187</xdr:rowOff>
    </xdr:from>
    <xdr:to>
      <xdr:col>6</xdr:col>
      <xdr:colOff>0</xdr:colOff>
      <xdr:row>82</xdr:row>
      <xdr:rowOff>48523</xdr:rowOff>
    </xdr:to>
    <xdr:cxnSp macro="">
      <xdr:nvCxnSpPr>
        <xdr:cNvPr id="195" name="直線コネクタ 194"/>
        <xdr:cNvCxnSpPr/>
      </xdr:nvCxnSpPr>
      <xdr:spPr>
        <a:xfrm flipV="1">
          <a:off x="3225800" y="14098087"/>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39901</xdr:rowOff>
    </xdr:from>
    <xdr:to>
      <xdr:col>4</xdr:col>
      <xdr:colOff>482600</xdr:colOff>
      <xdr:row>82</xdr:row>
      <xdr:rowOff>48523</xdr:rowOff>
    </xdr:to>
    <xdr:cxnSp macro="">
      <xdr:nvCxnSpPr>
        <xdr:cNvPr id="198" name="直線コネクタ 197"/>
        <xdr:cNvCxnSpPr/>
      </xdr:nvCxnSpPr>
      <xdr:spPr>
        <a:xfrm>
          <a:off x="2336800" y="14098801"/>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38622</xdr:rowOff>
    </xdr:from>
    <xdr:to>
      <xdr:col>3</xdr:col>
      <xdr:colOff>279400</xdr:colOff>
      <xdr:row>82</xdr:row>
      <xdr:rowOff>39901</xdr:rowOff>
    </xdr:to>
    <xdr:cxnSp macro="">
      <xdr:nvCxnSpPr>
        <xdr:cNvPr id="201" name="直線コネクタ 200"/>
        <xdr:cNvCxnSpPr/>
      </xdr:nvCxnSpPr>
      <xdr:spPr>
        <a:xfrm>
          <a:off x="1447800" y="14097522"/>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164081</xdr:rowOff>
    </xdr:from>
    <xdr:to>
      <xdr:col>7</xdr:col>
      <xdr:colOff>203200</xdr:colOff>
      <xdr:row>82</xdr:row>
      <xdr:rowOff>94231</xdr:rowOff>
    </xdr:to>
    <xdr:sp macro="" textlink="">
      <xdr:nvSpPr>
        <xdr:cNvPr id="211" name="円/楕円 210"/>
        <xdr:cNvSpPr/>
      </xdr:nvSpPr>
      <xdr:spPr>
        <a:xfrm>
          <a:off x="4902200" y="140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136158</xdr:rowOff>
    </xdr:from>
    <xdr:ext cx="762000" cy="259045"/>
    <xdr:sp macro="" textlink="">
      <xdr:nvSpPr>
        <xdr:cNvPr id="212" name="人件費・物件費等の状況該当値テキスト"/>
        <xdr:cNvSpPr txBox="1"/>
      </xdr:nvSpPr>
      <xdr:spPr>
        <a:xfrm>
          <a:off x="5041900" y="140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159837</xdr:rowOff>
    </xdr:from>
    <xdr:to>
      <xdr:col>6</xdr:col>
      <xdr:colOff>50800</xdr:colOff>
      <xdr:row>82</xdr:row>
      <xdr:rowOff>89987</xdr:rowOff>
    </xdr:to>
    <xdr:sp macro="" textlink="">
      <xdr:nvSpPr>
        <xdr:cNvPr id="213" name="円/楕円 212"/>
        <xdr:cNvSpPr/>
      </xdr:nvSpPr>
      <xdr:spPr>
        <a:xfrm>
          <a:off x="4064000" y="1404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74764</xdr:rowOff>
    </xdr:from>
    <xdr:ext cx="736600" cy="259045"/>
    <xdr:sp macro="" textlink="">
      <xdr:nvSpPr>
        <xdr:cNvPr id="214" name="テキスト ボックス 213"/>
        <xdr:cNvSpPr txBox="1"/>
      </xdr:nvSpPr>
      <xdr:spPr>
        <a:xfrm>
          <a:off x="3733800" y="1413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147,909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169173</xdr:rowOff>
    </xdr:from>
    <xdr:to>
      <xdr:col>4</xdr:col>
      <xdr:colOff>533400</xdr:colOff>
      <xdr:row>82</xdr:row>
      <xdr:rowOff>99323</xdr:rowOff>
    </xdr:to>
    <xdr:sp macro="" textlink="">
      <xdr:nvSpPr>
        <xdr:cNvPr id="215" name="円/楕円 214"/>
        <xdr:cNvSpPr/>
      </xdr:nvSpPr>
      <xdr:spPr>
        <a:xfrm>
          <a:off x="3175000" y="140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84100</xdr:rowOff>
    </xdr:from>
    <xdr:ext cx="762000" cy="259045"/>
    <xdr:sp macro="" textlink="">
      <xdr:nvSpPr>
        <xdr:cNvPr id="216" name="テキスト ボックス 215"/>
        <xdr:cNvSpPr txBox="1"/>
      </xdr:nvSpPr>
      <xdr:spPr>
        <a:xfrm>
          <a:off x="2844800" y="141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152,552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160551</xdr:rowOff>
    </xdr:from>
    <xdr:to>
      <xdr:col>3</xdr:col>
      <xdr:colOff>330200</xdr:colOff>
      <xdr:row>82</xdr:row>
      <xdr:rowOff>90701</xdr:rowOff>
    </xdr:to>
    <xdr:sp macro="" textlink="">
      <xdr:nvSpPr>
        <xdr:cNvPr id="217" name="円/楕円 216"/>
        <xdr:cNvSpPr/>
      </xdr:nvSpPr>
      <xdr:spPr>
        <a:xfrm>
          <a:off x="2286000" y="1404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75478</xdr:rowOff>
    </xdr:from>
    <xdr:ext cx="762000" cy="259045"/>
    <xdr:sp macro="" textlink="">
      <xdr:nvSpPr>
        <xdr:cNvPr id="218" name="テキスト ボックス 217"/>
        <xdr:cNvSpPr txBox="1"/>
      </xdr:nvSpPr>
      <xdr:spPr>
        <a:xfrm>
          <a:off x="1955800" y="14134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159272</xdr:rowOff>
    </xdr:from>
    <xdr:to>
      <xdr:col>2</xdr:col>
      <xdr:colOff>127000</xdr:colOff>
      <xdr:row>82</xdr:row>
      <xdr:rowOff>89422</xdr:rowOff>
    </xdr:to>
    <xdr:sp macro="" textlink="">
      <xdr:nvSpPr>
        <xdr:cNvPr id="219" name="円/楕円 218"/>
        <xdr:cNvSpPr/>
      </xdr:nvSpPr>
      <xdr:spPr>
        <a:xfrm>
          <a:off x="1397000" y="140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74199</xdr:rowOff>
    </xdr:from>
    <xdr:ext cx="762000" cy="259045"/>
    <xdr:sp macro="" textlink="">
      <xdr:nvSpPr>
        <xdr:cNvPr id="220" name="テキスト ボックス 219"/>
        <xdr:cNvSpPr txBox="1"/>
      </xdr:nvSpPr>
      <xdr:spPr>
        <a:xfrm>
          <a:off x="1066800" y="141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ラスパイレス指数は、</a:t>
          </a:r>
          <a:r>
            <a:rPr kumimoji="1" lang="ja-JP" altLang="ja-JP" sz="1100">
              <a:solidFill>
                <a:schemeClr val="dk1"/>
              </a:solidFill>
              <a:effectLst/>
              <a:latin typeface="+mn-lt"/>
              <a:ea typeface="+mn-ea"/>
              <a:cs typeface="+mn-cs"/>
            </a:rPr>
            <a:t>類似団体</a:t>
          </a:r>
          <a:r>
            <a:rPr kumimoji="1" lang="en-US" altLang="ja-JP" sz="1100">
              <a:solidFill>
                <a:schemeClr val="dk1"/>
              </a:solidFill>
              <a:effectLst/>
              <a:latin typeface="+mn-lt"/>
              <a:ea typeface="+mn-ea"/>
              <a:cs typeface="+mn-cs"/>
            </a:rPr>
            <a:t>198</a:t>
          </a:r>
          <a:r>
            <a:rPr kumimoji="1" lang="ja-JP" altLang="ja-JP" sz="1100">
              <a:solidFill>
                <a:schemeClr val="dk1"/>
              </a:solidFill>
              <a:effectLst/>
              <a:latin typeface="+mn-lt"/>
              <a:ea typeface="+mn-ea"/>
              <a:cs typeface="+mn-cs"/>
            </a:rPr>
            <a:t>団体のうち</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番目の低水準にある。これは国や類似団体と比較し、給与削減を実施していることや経験年数ごとの平均給与月額が低いことが要因であり、今後も人事院勧告等の制度改正を踏まえ、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146896</xdr:rowOff>
    </xdr:to>
    <xdr:cxnSp macro="">
      <xdr:nvCxnSpPr>
        <xdr:cNvPr id="254" name="直線コネクタ 253"/>
        <xdr:cNvCxnSpPr/>
      </xdr:nvCxnSpPr>
      <xdr:spPr>
        <a:xfrm flipV="1">
          <a:off x="16179800" y="145406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88</xdr:row>
      <xdr:rowOff>32173</xdr:rowOff>
    </xdr:to>
    <xdr:cxnSp macro="">
      <xdr:nvCxnSpPr>
        <xdr:cNvPr id="257" name="直線コネクタ 256"/>
        <xdr:cNvCxnSpPr/>
      </xdr:nvCxnSpPr>
      <xdr:spPr>
        <a:xfrm flipV="1">
          <a:off x="15290800" y="14548696"/>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32173</xdr:rowOff>
    </xdr:from>
    <xdr:to>
      <xdr:col>22</xdr:col>
      <xdr:colOff>203200</xdr:colOff>
      <xdr:row>88</xdr:row>
      <xdr:rowOff>40216</xdr:rowOff>
    </xdr:to>
    <xdr:cxnSp macro="">
      <xdr:nvCxnSpPr>
        <xdr:cNvPr id="260" name="直線コネクタ 259"/>
        <xdr:cNvCxnSpPr/>
      </xdr:nvCxnSpPr>
      <xdr:spPr>
        <a:xfrm flipV="1">
          <a:off x="14401800" y="151197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88</xdr:row>
      <xdr:rowOff>40216</xdr:rowOff>
    </xdr:to>
    <xdr:cxnSp macro="">
      <xdr:nvCxnSpPr>
        <xdr:cNvPr id="263" name="直線コネクタ 262"/>
        <xdr:cNvCxnSpPr/>
      </xdr:nvCxnSpPr>
      <xdr:spPr>
        <a:xfrm>
          <a:off x="13512800" y="144843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73" name="円/楕円 272"/>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104581</xdr:rowOff>
    </xdr:from>
    <xdr:ext cx="762000" cy="259045"/>
    <xdr:sp macro="" textlink="">
      <xdr:nvSpPr>
        <xdr:cNvPr id="274" name="給与水準   （国との比較）該当値テキスト"/>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5" name="円/楕円 274"/>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36423</xdr:rowOff>
    </xdr:from>
    <xdr:ext cx="736600" cy="259045"/>
    <xdr:sp macro="" textlink="">
      <xdr:nvSpPr>
        <xdr:cNvPr id="276" name="テキスト ボックス 275"/>
        <xdr:cNvSpPr txBox="1"/>
      </xdr:nvSpPr>
      <xdr:spPr>
        <a:xfrm>
          <a:off x="15798800" y="1426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152823</xdr:rowOff>
    </xdr:from>
    <xdr:to>
      <xdr:col>22</xdr:col>
      <xdr:colOff>254000</xdr:colOff>
      <xdr:row>88</xdr:row>
      <xdr:rowOff>82973</xdr:rowOff>
    </xdr:to>
    <xdr:sp macro="" textlink="">
      <xdr:nvSpPr>
        <xdr:cNvPr id="277" name="円/楕円 276"/>
        <xdr:cNvSpPr/>
      </xdr:nvSpPr>
      <xdr:spPr>
        <a:xfrm>
          <a:off x="152400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93150</xdr:rowOff>
    </xdr:from>
    <xdr:ext cx="762000" cy="259045"/>
    <xdr:sp macro="" textlink="">
      <xdr:nvSpPr>
        <xdr:cNvPr id="278" name="テキスト ボックス 277"/>
        <xdr:cNvSpPr txBox="1"/>
      </xdr:nvSpPr>
      <xdr:spPr>
        <a:xfrm>
          <a:off x="14909800" y="1483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160866</xdr:rowOff>
    </xdr:from>
    <xdr:to>
      <xdr:col>21</xdr:col>
      <xdr:colOff>50800</xdr:colOff>
      <xdr:row>88</xdr:row>
      <xdr:rowOff>91016</xdr:rowOff>
    </xdr:to>
    <xdr:sp macro="" textlink="">
      <xdr:nvSpPr>
        <xdr:cNvPr id="279" name="円/楕円 278"/>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101193</xdr:rowOff>
    </xdr:from>
    <xdr:ext cx="762000" cy="259045"/>
    <xdr:sp macro="" textlink="">
      <xdr:nvSpPr>
        <xdr:cNvPr id="280" name="テキスト ボックス 279"/>
        <xdr:cNvSpPr txBox="1"/>
      </xdr:nvSpPr>
      <xdr:spPr>
        <a:xfrm>
          <a:off x="14020800" y="1484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81" name="円/楕円 280"/>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82" name="テキスト ボックス 281"/>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年度以降、市直営の保育所や介護施設の法人化を進め</a:t>
          </a:r>
          <a:r>
            <a:rPr kumimoji="1" lang="ja-JP" altLang="en-US" sz="1100">
              <a:solidFill>
                <a:schemeClr val="dk1"/>
              </a:solidFill>
              <a:effectLst/>
              <a:latin typeface="+mn-lt"/>
              <a:ea typeface="+mn-ea"/>
              <a:cs typeface="+mn-cs"/>
            </a:rPr>
            <a:t>ると同時に、</a:t>
          </a:r>
          <a:r>
            <a:rPr kumimoji="1" lang="ja-JP" altLang="ja-JP" sz="1100">
              <a:solidFill>
                <a:schemeClr val="dk1"/>
              </a:solidFill>
              <a:effectLst/>
              <a:latin typeface="+mn-lt"/>
              <a:ea typeface="+mn-ea"/>
              <a:cs typeface="+mn-cs"/>
            </a:rPr>
            <a:t>職員定員適正化計画に基づき、当面の目標として人口千人当たりの職員数が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人未満となるよう組織改革及び行財政改革を進め</a:t>
          </a:r>
          <a:r>
            <a:rPr kumimoji="1" lang="ja-JP" altLang="en-US" sz="1100">
              <a:solidFill>
                <a:schemeClr val="dk1"/>
              </a:solidFill>
              <a:effectLst/>
              <a:latin typeface="+mn-lt"/>
              <a:ea typeface="+mn-ea"/>
              <a:cs typeface="+mn-cs"/>
            </a:rPr>
            <a:t>てきた結果</a:t>
          </a:r>
          <a:r>
            <a:rPr kumimoji="1" lang="ja-JP" altLang="ja-JP" sz="1100">
              <a:solidFill>
                <a:schemeClr val="dk1"/>
              </a:solidFill>
              <a:effectLst/>
              <a:latin typeface="+mn-lt"/>
              <a:ea typeface="+mn-ea"/>
              <a:cs typeface="+mn-cs"/>
            </a:rPr>
            <a:t>、人口千人当たりの職員数は前年度から</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人減少し</a:t>
          </a:r>
          <a:r>
            <a:rPr kumimoji="1" lang="en-US" altLang="ja-JP" sz="1100">
              <a:solidFill>
                <a:schemeClr val="dk1"/>
              </a:solidFill>
              <a:effectLst/>
              <a:latin typeface="+mn-lt"/>
              <a:ea typeface="+mn-ea"/>
              <a:cs typeface="+mn-cs"/>
            </a:rPr>
            <a:t>9.96</a:t>
          </a:r>
          <a:r>
            <a:rPr kumimoji="1" lang="ja-JP" altLang="ja-JP" sz="1100">
              <a:solidFill>
                <a:schemeClr val="dk1"/>
              </a:solidFill>
              <a:effectLst/>
              <a:latin typeface="+mn-lt"/>
              <a:ea typeface="+mn-ea"/>
              <a:cs typeface="+mn-cs"/>
            </a:rPr>
            <a:t>人となり、類似団体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との乖離も縮小している。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今後も、類似団体の指数に近づくよう、</a:t>
          </a:r>
          <a:r>
            <a:rPr kumimoji="1" lang="ja-JP" altLang="ja-JP" sz="1100">
              <a:solidFill>
                <a:schemeClr val="dk1"/>
              </a:solidFill>
              <a:effectLst/>
              <a:latin typeface="+mn-lt"/>
              <a:ea typeface="+mn-ea"/>
              <a:cs typeface="+mn-cs"/>
            </a:rPr>
            <a:t>業務の効率化及びスリム化に努める。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103051</xdr:rowOff>
    </xdr:from>
    <xdr:to>
      <xdr:col>24</xdr:col>
      <xdr:colOff>558800</xdr:colOff>
      <xdr:row>62</xdr:row>
      <xdr:rowOff>132927</xdr:rowOff>
    </xdr:to>
    <xdr:cxnSp macro="">
      <xdr:nvCxnSpPr>
        <xdr:cNvPr id="319" name="直線コネクタ 318"/>
        <xdr:cNvCxnSpPr/>
      </xdr:nvCxnSpPr>
      <xdr:spPr>
        <a:xfrm flipV="1">
          <a:off x="16179800" y="1073295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20"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132927</xdr:rowOff>
    </xdr:from>
    <xdr:to>
      <xdr:col>23</xdr:col>
      <xdr:colOff>406400</xdr:colOff>
      <xdr:row>63</xdr:row>
      <xdr:rowOff>9737</xdr:rowOff>
    </xdr:to>
    <xdr:cxnSp macro="">
      <xdr:nvCxnSpPr>
        <xdr:cNvPr id="322" name="直線コネクタ 321"/>
        <xdr:cNvCxnSpPr/>
      </xdr:nvCxnSpPr>
      <xdr:spPr>
        <a:xfrm flipV="1">
          <a:off x="15290800" y="107628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4" name="テキスト ボックス 323"/>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9737</xdr:rowOff>
    </xdr:from>
    <xdr:to>
      <xdr:col>22</xdr:col>
      <xdr:colOff>203200</xdr:colOff>
      <xdr:row>63</xdr:row>
      <xdr:rowOff>99362</xdr:rowOff>
    </xdr:to>
    <xdr:cxnSp macro="">
      <xdr:nvCxnSpPr>
        <xdr:cNvPr id="325" name="直線コネクタ 324"/>
        <xdr:cNvCxnSpPr/>
      </xdr:nvCxnSpPr>
      <xdr:spPr>
        <a:xfrm flipV="1">
          <a:off x="14401800" y="10811087"/>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44208</xdr:rowOff>
    </xdr:from>
    <xdr:to>
      <xdr:col>21</xdr:col>
      <xdr:colOff>0</xdr:colOff>
      <xdr:row>63</xdr:row>
      <xdr:rowOff>99362</xdr:rowOff>
    </xdr:to>
    <xdr:cxnSp macro="">
      <xdr:nvCxnSpPr>
        <xdr:cNvPr id="328" name="直線コネクタ 327"/>
        <xdr:cNvCxnSpPr/>
      </xdr:nvCxnSpPr>
      <xdr:spPr>
        <a:xfrm>
          <a:off x="13512800" y="10845558"/>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38" name="円/楕円 337"/>
        <xdr:cNvSpPr/>
      </xdr:nvSpPr>
      <xdr:spPr>
        <a:xfrm>
          <a:off x="16967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24328</xdr:rowOff>
    </xdr:from>
    <xdr:ext cx="762000" cy="259045"/>
    <xdr:sp macro="" textlink="">
      <xdr:nvSpPr>
        <xdr:cNvPr id="339" name="定員管理の状況該当値テキスト"/>
        <xdr:cNvSpPr txBox="1"/>
      </xdr:nvSpPr>
      <xdr:spPr>
        <a:xfrm>
          <a:off x="17106900" y="1065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82127</xdr:rowOff>
    </xdr:from>
    <xdr:to>
      <xdr:col>23</xdr:col>
      <xdr:colOff>457200</xdr:colOff>
      <xdr:row>63</xdr:row>
      <xdr:rowOff>12277</xdr:rowOff>
    </xdr:to>
    <xdr:sp macro="" textlink="">
      <xdr:nvSpPr>
        <xdr:cNvPr id="340" name="円/楕円 339"/>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168504</xdr:rowOff>
    </xdr:from>
    <xdr:ext cx="736600" cy="259045"/>
    <xdr:sp macro="" textlink="">
      <xdr:nvSpPr>
        <xdr:cNvPr id="341" name="テキスト ボックス 340"/>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130387</xdr:rowOff>
    </xdr:from>
    <xdr:to>
      <xdr:col>22</xdr:col>
      <xdr:colOff>254000</xdr:colOff>
      <xdr:row>63</xdr:row>
      <xdr:rowOff>60537</xdr:rowOff>
    </xdr:to>
    <xdr:sp macro="" textlink="">
      <xdr:nvSpPr>
        <xdr:cNvPr id="342" name="円/楕円 341"/>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45314</xdr:rowOff>
    </xdr:from>
    <xdr:ext cx="762000" cy="259045"/>
    <xdr:sp macro="" textlink="">
      <xdr:nvSpPr>
        <xdr:cNvPr id="343" name="テキスト ボックス 342"/>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48562</xdr:rowOff>
    </xdr:from>
    <xdr:to>
      <xdr:col>21</xdr:col>
      <xdr:colOff>50800</xdr:colOff>
      <xdr:row>63</xdr:row>
      <xdr:rowOff>150162</xdr:rowOff>
    </xdr:to>
    <xdr:sp macro="" textlink="">
      <xdr:nvSpPr>
        <xdr:cNvPr id="344" name="円/楕円 343"/>
        <xdr:cNvSpPr/>
      </xdr:nvSpPr>
      <xdr:spPr>
        <a:xfrm>
          <a:off x="14351000" y="108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134939</xdr:rowOff>
    </xdr:from>
    <xdr:ext cx="762000" cy="259045"/>
    <xdr:sp macro="" textlink="">
      <xdr:nvSpPr>
        <xdr:cNvPr id="345" name="テキスト ボックス 344"/>
        <xdr:cNvSpPr txBox="1"/>
      </xdr:nvSpPr>
      <xdr:spPr>
        <a:xfrm>
          <a:off x="14020800" y="1093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164858</xdr:rowOff>
    </xdr:from>
    <xdr:to>
      <xdr:col>19</xdr:col>
      <xdr:colOff>533400</xdr:colOff>
      <xdr:row>63</xdr:row>
      <xdr:rowOff>95008</xdr:rowOff>
    </xdr:to>
    <xdr:sp macro="" textlink="">
      <xdr:nvSpPr>
        <xdr:cNvPr id="346" name="円/楕円 345"/>
        <xdr:cNvSpPr/>
      </xdr:nvSpPr>
      <xdr:spPr>
        <a:xfrm>
          <a:off x="13462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79785</xdr:rowOff>
    </xdr:from>
    <xdr:ext cx="762000" cy="259045"/>
    <xdr:sp macro="" textlink="">
      <xdr:nvSpPr>
        <xdr:cNvPr id="347" name="テキスト ボックス 346"/>
        <xdr:cNvSpPr txBox="1"/>
      </xdr:nvSpPr>
      <xdr:spPr>
        <a:xfrm>
          <a:off x="13131800" y="1088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公債費負担適正化計画</a:t>
          </a:r>
          <a:r>
            <a:rPr kumimoji="1" lang="ja-JP" altLang="en-US" sz="1100">
              <a:solidFill>
                <a:schemeClr val="dk1"/>
              </a:solidFill>
              <a:effectLst/>
              <a:latin typeface="+mn-lt"/>
              <a:ea typeface="+mn-ea"/>
              <a:cs typeface="+mn-cs"/>
            </a:rPr>
            <a:t>に基づく市債発行額の抑制や繰上償還の実施等により、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年度決算時に起債許可団体となる比率（</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）を下回</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年度決算において、前年度より比率が</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ﾎﾟｲﾝﾄ改善し</a:t>
          </a:r>
          <a:r>
            <a:rPr kumimoji="1" lang="en-US" altLang="ja-JP" sz="1100">
              <a:solidFill>
                <a:schemeClr val="dk1"/>
              </a:solidFill>
              <a:effectLst/>
              <a:latin typeface="+mn-lt"/>
              <a:ea typeface="+mn-ea"/>
              <a:cs typeface="+mn-cs"/>
            </a:rPr>
            <a:t>16.2%</a:t>
          </a:r>
          <a:r>
            <a:rPr kumimoji="1" lang="ja-JP" altLang="en-US" sz="1100">
              <a:solidFill>
                <a:schemeClr val="dk1"/>
              </a:solidFill>
              <a:effectLst/>
              <a:latin typeface="+mn-lt"/>
              <a:ea typeface="+mn-ea"/>
              <a:cs typeface="+mn-cs"/>
            </a:rPr>
            <a:t>となった。しかしながら県内市町村平均や全国類似団体平均を大きく上回っているため、今後も普通建設事業の事業費や実施年度の見直しを図るなど、各年度の市債発行額を抑制し、一層の比率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158115</xdr:rowOff>
    </xdr:from>
    <xdr:to>
      <xdr:col>24</xdr:col>
      <xdr:colOff>558800</xdr:colOff>
      <xdr:row>43</xdr:row>
      <xdr:rowOff>71120</xdr:rowOff>
    </xdr:to>
    <xdr:cxnSp macro="">
      <xdr:nvCxnSpPr>
        <xdr:cNvPr id="377" name="直線コネクタ 376"/>
        <xdr:cNvCxnSpPr/>
      </xdr:nvCxnSpPr>
      <xdr:spPr>
        <a:xfrm flipV="1">
          <a:off x="16179800" y="735901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8"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71120</xdr:rowOff>
    </xdr:from>
    <xdr:to>
      <xdr:col>23</xdr:col>
      <xdr:colOff>406400</xdr:colOff>
      <xdr:row>43</xdr:row>
      <xdr:rowOff>119380</xdr:rowOff>
    </xdr:to>
    <xdr:cxnSp macro="">
      <xdr:nvCxnSpPr>
        <xdr:cNvPr id="380" name="直線コネクタ 379"/>
        <xdr:cNvCxnSpPr/>
      </xdr:nvCxnSpPr>
      <xdr:spPr>
        <a:xfrm flipV="1">
          <a:off x="15290800" y="74434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43</xdr:row>
      <xdr:rowOff>137478</xdr:rowOff>
    </xdr:to>
    <xdr:cxnSp macro="">
      <xdr:nvCxnSpPr>
        <xdr:cNvPr id="383" name="直線コネクタ 382"/>
        <xdr:cNvCxnSpPr/>
      </xdr:nvCxnSpPr>
      <xdr:spPr>
        <a:xfrm flipV="1">
          <a:off x="14401800" y="74917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137478</xdr:rowOff>
    </xdr:from>
    <xdr:to>
      <xdr:col>21</xdr:col>
      <xdr:colOff>0</xdr:colOff>
      <xdr:row>43</xdr:row>
      <xdr:rowOff>143510</xdr:rowOff>
    </xdr:to>
    <xdr:cxnSp macro="">
      <xdr:nvCxnSpPr>
        <xdr:cNvPr id="386" name="直線コネクタ 385"/>
        <xdr:cNvCxnSpPr/>
      </xdr:nvCxnSpPr>
      <xdr:spPr>
        <a:xfrm flipV="1">
          <a:off x="13512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107315</xdr:rowOff>
    </xdr:from>
    <xdr:to>
      <xdr:col>24</xdr:col>
      <xdr:colOff>609600</xdr:colOff>
      <xdr:row>43</xdr:row>
      <xdr:rowOff>37465</xdr:rowOff>
    </xdr:to>
    <xdr:sp macro="" textlink="">
      <xdr:nvSpPr>
        <xdr:cNvPr id="396" name="円/楕円 395"/>
        <xdr:cNvSpPr/>
      </xdr:nvSpPr>
      <xdr:spPr>
        <a:xfrm>
          <a:off x="16967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79392</xdr:rowOff>
    </xdr:from>
    <xdr:ext cx="762000" cy="259045"/>
    <xdr:sp macro="" textlink="">
      <xdr:nvSpPr>
        <xdr:cNvPr id="397" name="公債費負担の状況該当値テキスト"/>
        <xdr:cNvSpPr txBox="1"/>
      </xdr:nvSpPr>
      <xdr:spPr>
        <a:xfrm>
          <a:off x="17106900" y="728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20320</xdr:rowOff>
    </xdr:from>
    <xdr:to>
      <xdr:col>23</xdr:col>
      <xdr:colOff>457200</xdr:colOff>
      <xdr:row>43</xdr:row>
      <xdr:rowOff>121920</xdr:rowOff>
    </xdr:to>
    <xdr:sp macro="" textlink="">
      <xdr:nvSpPr>
        <xdr:cNvPr id="398" name="円/楕円 397"/>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106697</xdr:rowOff>
    </xdr:from>
    <xdr:ext cx="736600" cy="259045"/>
    <xdr:sp macro="" textlink="">
      <xdr:nvSpPr>
        <xdr:cNvPr id="399" name="テキスト ボックス 398"/>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0" name="円/楕円 399"/>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1" name="テキスト ボックス 400"/>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86678</xdr:rowOff>
    </xdr:from>
    <xdr:to>
      <xdr:col>21</xdr:col>
      <xdr:colOff>50800</xdr:colOff>
      <xdr:row>44</xdr:row>
      <xdr:rowOff>16828</xdr:rowOff>
    </xdr:to>
    <xdr:sp macro="" textlink="">
      <xdr:nvSpPr>
        <xdr:cNvPr id="402" name="円/楕円 401"/>
        <xdr:cNvSpPr/>
      </xdr:nvSpPr>
      <xdr:spPr>
        <a:xfrm>
          <a:off x="14351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1605</xdr:rowOff>
    </xdr:from>
    <xdr:ext cx="762000" cy="259045"/>
    <xdr:sp macro="" textlink="">
      <xdr:nvSpPr>
        <xdr:cNvPr id="403" name="テキスト ボックス 402"/>
        <xdr:cNvSpPr txBox="1"/>
      </xdr:nvSpPr>
      <xdr:spPr>
        <a:xfrm>
          <a:off x="14020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4" name="円/楕円 403"/>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5" name="テキスト ボックス 404"/>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比率算定分子では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一般会計等の市債残高</a:t>
          </a:r>
          <a:r>
            <a:rPr kumimoji="1" lang="ja-JP" altLang="en-US" sz="1100">
              <a:solidFill>
                <a:schemeClr val="dk1"/>
              </a:solidFill>
              <a:effectLst/>
              <a:latin typeface="+mn-lt"/>
              <a:ea typeface="+mn-ea"/>
              <a:cs typeface="+mn-cs"/>
            </a:rPr>
            <a:t>は大型事業の実施により増加したものの、その他</a:t>
          </a:r>
          <a:r>
            <a:rPr kumimoji="1" lang="ja-JP" altLang="en-US" sz="1100" baseline="0">
              <a:solidFill>
                <a:schemeClr val="dk1"/>
              </a:solidFill>
              <a:effectLst/>
              <a:latin typeface="+mn-lt"/>
              <a:ea typeface="+mn-ea"/>
              <a:cs typeface="+mn-cs"/>
            </a:rPr>
            <a:t>建設事業の縮減や見直しよる</a:t>
          </a:r>
          <a:r>
            <a:rPr kumimoji="1" lang="ja-JP" altLang="ja-JP" sz="1100">
              <a:solidFill>
                <a:schemeClr val="dk1"/>
              </a:solidFill>
              <a:effectLst/>
              <a:latin typeface="+mn-lt"/>
              <a:ea typeface="+mn-ea"/>
              <a:cs typeface="+mn-cs"/>
            </a:rPr>
            <a:t>市債発行額の抑制</a:t>
          </a:r>
          <a:r>
            <a:rPr kumimoji="1" lang="ja-JP" altLang="en-US" sz="1100">
              <a:solidFill>
                <a:schemeClr val="dk1"/>
              </a:solidFill>
              <a:effectLst/>
              <a:latin typeface="+mn-lt"/>
              <a:ea typeface="+mn-ea"/>
              <a:cs typeface="+mn-cs"/>
            </a:rPr>
            <a:t>を図ったほか、公営企業債繰入見込額や一部事務組合への負担等見込額が減額となったこと、また分母においては</a:t>
          </a:r>
          <a:r>
            <a:rPr kumimoji="1" lang="ja-JP" altLang="ja-JP" sz="1100">
              <a:solidFill>
                <a:schemeClr val="dk1"/>
              </a:solidFill>
              <a:effectLst/>
              <a:latin typeface="+mn-lt"/>
              <a:ea typeface="+mn-ea"/>
              <a:cs typeface="+mn-cs"/>
            </a:rPr>
            <a:t>財政調整基金の積み増しによる充当可能財源等の増により、比率は前年度より</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改善した。しかしながら、類似団体平均を未だ大きく上回っており、将来負担比率の高止まりによる財政の硬直化が懸念されている。今後は標準財政規模の縮減により比率改善幅の縮小も予測されること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市債発行額の抑制に引き続き努めるとともに、各年度の財政運営において繰上償還を積極的に行うほか、基金の積み増しを図るなど、一層の財政健全化に努める。</a:t>
          </a:r>
          <a:endParaRPr kumimoji="1" lang="ja-JP" altLang="en-US"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28924</xdr:rowOff>
    </xdr:from>
    <xdr:to>
      <xdr:col>24</xdr:col>
      <xdr:colOff>558800</xdr:colOff>
      <xdr:row>20</xdr:row>
      <xdr:rowOff>49435</xdr:rowOff>
    </xdr:to>
    <xdr:cxnSp macro="">
      <xdr:nvCxnSpPr>
        <xdr:cNvPr id="435" name="直線コネクタ 434"/>
        <xdr:cNvCxnSpPr/>
      </xdr:nvCxnSpPr>
      <xdr:spPr>
        <a:xfrm flipV="1">
          <a:off x="16179800" y="3457924"/>
          <a:ext cx="838200" cy="2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71169</xdr:rowOff>
    </xdr:from>
    <xdr:ext cx="762000" cy="259045"/>
    <xdr:sp macro="" textlink="">
      <xdr:nvSpPr>
        <xdr:cNvPr id="436" name="将来負担の状況平均値テキスト"/>
        <xdr:cNvSpPr txBox="1"/>
      </xdr:nvSpPr>
      <xdr:spPr>
        <a:xfrm>
          <a:off x="17106900" y="2642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49435</xdr:rowOff>
    </xdr:from>
    <xdr:to>
      <xdr:col>23</xdr:col>
      <xdr:colOff>406400</xdr:colOff>
      <xdr:row>20</xdr:row>
      <xdr:rowOff>115792</xdr:rowOff>
    </xdr:to>
    <xdr:cxnSp macro="">
      <xdr:nvCxnSpPr>
        <xdr:cNvPr id="438" name="直線コネクタ 437"/>
        <xdr:cNvCxnSpPr/>
      </xdr:nvCxnSpPr>
      <xdr:spPr>
        <a:xfrm flipV="1">
          <a:off x="15290800" y="3478435"/>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21512</xdr:rowOff>
    </xdr:from>
    <xdr:ext cx="736600" cy="259045"/>
    <xdr:sp macro="" textlink="">
      <xdr:nvSpPr>
        <xdr:cNvPr id="440" name="テキスト ボックス 439"/>
        <xdr:cNvSpPr txBox="1"/>
      </xdr:nvSpPr>
      <xdr:spPr>
        <a:xfrm>
          <a:off x="15798800" y="2593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115792</xdr:rowOff>
    </xdr:from>
    <xdr:to>
      <xdr:col>22</xdr:col>
      <xdr:colOff>203200</xdr:colOff>
      <xdr:row>20</xdr:row>
      <xdr:rowOff>133286</xdr:rowOff>
    </xdr:to>
    <xdr:cxnSp macro="">
      <xdr:nvCxnSpPr>
        <xdr:cNvPr id="441" name="直線コネクタ 440"/>
        <xdr:cNvCxnSpPr/>
      </xdr:nvCxnSpPr>
      <xdr:spPr>
        <a:xfrm flipV="1">
          <a:off x="14401800" y="3544792"/>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133286</xdr:rowOff>
    </xdr:from>
    <xdr:to>
      <xdr:col>21</xdr:col>
      <xdr:colOff>0</xdr:colOff>
      <xdr:row>20</xdr:row>
      <xdr:rowOff>156813</xdr:rowOff>
    </xdr:to>
    <xdr:cxnSp macro="">
      <xdr:nvCxnSpPr>
        <xdr:cNvPr id="444" name="直線コネクタ 443"/>
        <xdr:cNvCxnSpPr/>
      </xdr:nvCxnSpPr>
      <xdr:spPr>
        <a:xfrm flipV="1">
          <a:off x="13512800" y="3562286"/>
          <a:ext cx="889000" cy="2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149574</xdr:rowOff>
    </xdr:from>
    <xdr:to>
      <xdr:col>24</xdr:col>
      <xdr:colOff>609600</xdr:colOff>
      <xdr:row>20</xdr:row>
      <xdr:rowOff>79724</xdr:rowOff>
    </xdr:to>
    <xdr:sp macro="" textlink="">
      <xdr:nvSpPr>
        <xdr:cNvPr id="454" name="円/楕円 453"/>
        <xdr:cNvSpPr/>
      </xdr:nvSpPr>
      <xdr:spPr>
        <a:xfrm>
          <a:off x="16967200" y="34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121651</xdr:rowOff>
    </xdr:from>
    <xdr:ext cx="762000" cy="259045"/>
    <xdr:sp macro="" textlink="">
      <xdr:nvSpPr>
        <xdr:cNvPr id="455" name="将来負担の状況該当値テキスト"/>
        <xdr:cNvSpPr txBox="1"/>
      </xdr:nvSpPr>
      <xdr:spPr>
        <a:xfrm>
          <a:off x="17106900" y="337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170085</xdr:rowOff>
    </xdr:from>
    <xdr:to>
      <xdr:col>23</xdr:col>
      <xdr:colOff>457200</xdr:colOff>
      <xdr:row>20</xdr:row>
      <xdr:rowOff>100235</xdr:rowOff>
    </xdr:to>
    <xdr:sp macro="" textlink="">
      <xdr:nvSpPr>
        <xdr:cNvPr id="456" name="円/楕円 455"/>
        <xdr:cNvSpPr/>
      </xdr:nvSpPr>
      <xdr:spPr>
        <a:xfrm>
          <a:off x="16129000" y="34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85012</xdr:rowOff>
    </xdr:from>
    <xdr:ext cx="736600" cy="259045"/>
    <xdr:sp macro="" textlink="">
      <xdr:nvSpPr>
        <xdr:cNvPr id="457" name="テキスト ボックス 456"/>
        <xdr:cNvSpPr txBox="1"/>
      </xdr:nvSpPr>
      <xdr:spPr>
        <a:xfrm>
          <a:off x="15798800" y="351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64992</xdr:rowOff>
    </xdr:from>
    <xdr:to>
      <xdr:col>22</xdr:col>
      <xdr:colOff>254000</xdr:colOff>
      <xdr:row>20</xdr:row>
      <xdr:rowOff>166592</xdr:rowOff>
    </xdr:to>
    <xdr:sp macro="" textlink="">
      <xdr:nvSpPr>
        <xdr:cNvPr id="458" name="円/楕円 457"/>
        <xdr:cNvSpPr/>
      </xdr:nvSpPr>
      <xdr:spPr>
        <a:xfrm>
          <a:off x="15240000" y="34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151369</xdr:rowOff>
    </xdr:from>
    <xdr:ext cx="762000" cy="259045"/>
    <xdr:sp macro="" textlink="">
      <xdr:nvSpPr>
        <xdr:cNvPr id="459" name="テキスト ボックス 458"/>
        <xdr:cNvSpPr txBox="1"/>
      </xdr:nvSpPr>
      <xdr:spPr>
        <a:xfrm>
          <a:off x="14909800" y="358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82486</xdr:rowOff>
    </xdr:from>
    <xdr:to>
      <xdr:col>21</xdr:col>
      <xdr:colOff>50800</xdr:colOff>
      <xdr:row>21</xdr:row>
      <xdr:rowOff>12636</xdr:rowOff>
    </xdr:to>
    <xdr:sp macro="" textlink="">
      <xdr:nvSpPr>
        <xdr:cNvPr id="460" name="円/楕円 459"/>
        <xdr:cNvSpPr/>
      </xdr:nvSpPr>
      <xdr:spPr>
        <a:xfrm>
          <a:off x="14351000" y="351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168863</xdr:rowOff>
    </xdr:from>
    <xdr:ext cx="762000" cy="259045"/>
    <xdr:sp macro="" textlink="">
      <xdr:nvSpPr>
        <xdr:cNvPr id="461" name="テキスト ボックス 460"/>
        <xdr:cNvSpPr txBox="1"/>
      </xdr:nvSpPr>
      <xdr:spPr>
        <a:xfrm>
          <a:off x="14020800" y="359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106013</xdr:rowOff>
    </xdr:from>
    <xdr:to>
      <xdr:col>19</xdr:col>
      <xdr:colOff>533400</xdr:colOff>
      <xdr:row>21</xdr:row>
      <xdr:rowOff>36163</xdr:rowOff>
    </xdr:to>
    <xdr:sp macro="" textlink="">
      <xdr:nvSpPr>
        <xdr:cNvPr id="462" name="円/楕円 461"/>
        <xdr:cNvSpPr/>
      </xdr:nvSpPr>
      <xdr:spPr>
        <a:xfrm>
          <a:off x="13462000" y="3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20940</xdr:rowOff>
    </xdr:from>
    <xdr:ext cx="762000" cy="259045"/>
    <xdr:sp macro="" textlink="">
      <xdr:nvSpPr>
        <xdr:cNvPr id="463" name="テキスト ボックス 462"/>
        <xdr:cNvSpPr txBox="1"/>
      </xdr:nvSpPr>
      <xdr:spPr>
        <a:xfrm>
          <a:off x="13131800" y="362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秋田県大仙市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86,644
86,424
866.77
51,461,470
50,322,047
1,082,347
30,969,143
59,027,723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16.2
146.9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これまで職員定員適正化計画に基づく職員数の縮減を図ってきたが、平成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年度においては、人事院勧告のプラス改定の他、雇用と年金の接続に係る再任用制度の実施に伴う職員増が要因</a:t>
          </a:r>
          <a:r>
            <a:rPr kumimoji="1" lang="ja-JP" altLang="en-US" sz="1100">
              <a:solidFill>
                <a:schemeClr val="dk1"/>
              </a:solidFill>
              <a:effectLst/>
              <a:latin typeface="+mn-lt"/>
              <a:ea typeface="+mn-ea"/>
              <a:cs typeface="+mn-cs"/>
            </a:rPr>
            <a:t>となり、比率が</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再任用職員の増加が見込まれるため、適正な職員配置を行うほか、定員管理の適正化に努め、人件費の抑制に努める。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85090</xdr:rowOff>
    </xdr:to>
    <xdr:cxnSp macro="">
      <xdr:nvCxnSpPr>
        <xdr:cNvPr id="64" name="直線コネクタ 63"/>
        <xdr:cNvCxnSpPr/>
      </xdr:nvCxnSpPr>
      <xdr:spPr>
        <a:xfrm>
          <a:off x="3987800" y="6070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69850</xdr:rowOff>
    </xdr:from>
    <xdr:to>
      <xdr:col>5</xdr:col>
      <xdr:colOff>549275</xdr:colOff>
      <xdr:row>35</xdr:row>
      <xdr:rowOff>115570</xdr:rowOff>
    </xdr:to>
    <xdr:cxnSp macro="">
      <xdr:nvCxnSpPr>
        <xdr:cNvPr id="67" name="直線コネクタ 66"/>
        <xdr:cNvCxnSpPr/>
      </xdr:nvCxnSpPr>
      <xdr:spPr>
        <a:xfrm flipV="1">
          <a:off x="3098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115570</xdr:rowOff>
    </xdr:from>
    <xdr:to>
      <xdr:col>4</xdr:col>
      <xdr:colOff>346075</xdr:colOff>
      <xdr:row>35</xdr:row>
      <xdr:rowOff>130810</xdr:rowOff>
    </xdr:to>
    <xdr:cxnSp macro="">
      <xdr:nvCxnSpPr>
        <xdr:cNvPr id="70" name="直線コネクタ 69"/>
        <xdr:cNvCxnSpPr/>
      </xdr:nvCxnSpPr>
      <xdr:spPr>
        <a:xfrm flipV="1">
          <a:off x="2209800" y="611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130810</xdr:rowOff>
    </xdr:from>
    <xdr:to>
      <xdr:col>3</xdr:col>
      <xdr:colOff>142875</xdr:colOff>
      <xdr:row>35</xdr:row>
      <xdr:rowOff>138430</xdr:rowOff>
    </xdr:to>
    <xdr:cxnSp macro="">
      <xdr:nvCxnSpPr>
        <xdr:cNvPr id="73" name="直線コネクタ 72"/>
        <xdr:cNvCxnSpPr/>
      </xdr:nvCxnSpPr>
      <xdr:spPr>
        <a:xfrm flipV="1">
          <a:off x="1320800" y="6131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3" name="円/楕円 82"/>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4"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5" name="円/楕円 84"/>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6" name="テキスト ボックス 85"/>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64770</xdr:rowOff>
    </xdr:from>
    <xdr:to>
      <xdr:col>4</xdr:col>
      <xdr:colOff>396875</xdr:colOff>
      <xdr:row>35</xdr:row>
      <xdr:rowOff>166370</xdr:rowOff>
    </xdr:to>
    <xdr:sp macro="" textlink="">
      <xdr:nvSpPr>
        <xdr:cNvPr id="87" name="円/楕円 86"/>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5097</xdr:rowOff>
    </xdr:from>
    <xdr:ext cx="762000" cy="259045"/>
    <xdr:sp macro="" textlink="">
      <xdr:nvSpPr>
        <xdr:cNvPr id="88" name="テキスト ボックス 87"/>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80010</xdr:rowOff>
    </xdr:from>
    <xdr:to>
      <xdr:col>3</xdr:col>
      <xdr:colOff>193675</xdr:colOff>
      <xdr:row>36</xdr:row>
      <xdr:rowOff>10160</xdr:rowOff>
    </xdr:to>
    <xdr:sp macro="" textlink="">
      <xdr:nvSpPr>
        <xdr:cNvPr id="89" name="円/楕円 88"/>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20337</xdr:rowOff>
    </xdr:from>
    <xdr:ext cx="762000" cy="259045"/>
    <xdr:sp macro="" textlink="">
      <xdr:nvSpPr>
        <xdr:cNvPr id="90" name="テキスト ボックス 89"/>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91" name="円/楕円 90"/>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92" name="テキスト ボックス 91"/>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平成</a:t>
          </a:r>
          <a:r>
            <a:rPr kumimoji="1" lang="en-US" altLang="ja-JP" sz="1100" baseline="0">
              <a:solidFill>
                <a:schemeClr val="dk1"/>
              </a:solidFill>
              <a:effectLst/>
              <a:latin typeface="+mn-lt"/>
              <a:ea typeface="+mn-ea"/>
              <a:cs typeface="+mn-cs"/>
            </a:rPr>
            <a:t>25</a:t>
          </a:r>
          <a:r>
            <a:rPr kumimoji="1" lang="ja-JP" altLang="en-US" sz="1100" baseline="0">
              <a:solidFill>
                <a:schemeClr val="dk1"/>
              </a:solidFill>
              <a:effectLst/>
              <a:latin typeface="+mn-lt"/>
              <a:ea typeface="+mn-ea"/>
              <a:cs typeface="+mn-cs"/>
            </a:rPr>
            <a:t>年度までは、</a:t>
          </a:r>
          <a:r>
            <a:rPr kumimoji="1" lang="ja-JP" altLang="ja-JP" sz="1100">
              <a:solidFill>
                <a:schemeClr val="dk1"/>
              </a:solidFill>
              <a:effectLst/>
              <a:latin typeface="+mn-lt"/>
              <a:ea typeface="+mn-ea"/>
              <a:cs typeface="+mn-cs"/>
            </a:rPr>
            <a:t>予算執行における経費削減により</a:t>
          </a:r>
          <a:r>
            <a:rPr kumimoji="1" lang="ja-JP" altLang="en-US" sz="1100">
              <a:solidFill>
                <a:schemeClr val="dk1"/>
              </a:solidFill>
              <a:effectLst/>
              <a:latin typeface="+mn-lt"/>
              <a:ea typeface="+mn-ea"/>
              <a:cs typeface="+mn-cs"/>
            </a:rPr>
            <a:t>比率の縮減が図られてきたが、平成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年度においては消費税率アップに伴う経費掛かり増しや老朽した公共施設の解体などにより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ている。平成</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年度には類似団体平均値と同率であったが、その後年々差が広がっており、</a:t>
          </a:r>
          <a:r>
            <a:rPr kumimoji="1" lang="ja-JP" altLang="ja-JP" sz="1100">
              <a:solidFill>
                <a:schemeClr val="dk1"/>
              </a:solidFill>
              <a:effectLst/>
              <a:latin typeface="+mn-lt"/>
              <a:ea typeface="+mn-ea"/>
              <a:cs typeface="+mn-cs"/>
            </a:rPr>
            <a:t>今後は再任用職員の増加に併せ、臨時職員数を抑制するほか、各地区に点在する公共施設の利用形態を勘案しながら、管理手法等を総合的に見直した上で、物件費の抑制を図る。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8890</xdr:rowOff>
    </xdr:from>
    <xdr:to>
      <xdr:col>24</xdr:col>
      <xdr:colOff>31750</xdr:colOff>
      <xdr:row>15</xdr:row>
      <xdr:rowOff>54610</xdr:rowOff>
    </xdr:to>
    <xdr:cxnSp macro="">
      <xdr:nvCxnSpPr>
        <xdr:cNvPr id="125" name="直線コネクタ 124"/>
        <xdr:cNvCxnSpPr/>
      </xdr:nvCxnSpPr>
      <xdr:spPr>
        <a:xfrm>
          <a:off x="15671800" y="2580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46990</xdr:rowOff>
    </xdr:to>
    <xdr:cxnSp macro="">
      <xdr:nvCxnSpPr>
        <xdr:cNvPr id="128" name="直線コネクタ 127"/>
        <xdr:cNvCxnSpPr/>
      </xdr:nvCxnSpPr>
      <xdr:spPr>
        <a:xfrm flipV="1">
          <a:off x="14782800" y="258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168910</xdr:rowOff>
    </xdr:to>
    <xdr:cxnSp macro="">
      <xdr:nvCxnSpPr>
        <xdr:cNvPr id="131" name="直線コネクタ 130"/>
        <xdr:cNvCxnSpPr/>
      </xdr:nvCxnSpPr>
      <xdr:spPr>
        <a:xfrm flipV="1">
          <a:off x="13893800" y="2618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168910</xdr:rowOff>
    </xdr:from>
    <xdr:to>
      <xdr:col>20</xdr:col>
      <xdr:colOff>158750</xdr:colOff>
      <xdr:row>16</xdr:row>
      <xdr:rowOff>5080</xdr:rowOff>
    </xdr:to>
    <xdr:cxnSp macro="">
      <xdr:nvCxnSpPr>
        <xdr:cNvPr id="134" name="直線コネクタ 133"/>
        <xdr:cNvCxnSpPr/>
      </xdr:nvCxnSpPr>
      <xdr:spPr>
        <a:xfrm flipV="1">
          <a:off x="13004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3810</xdr:rowOff>
    </xdr:from>
    <xdr:to>
      <xdr:col>24</xdr:col>
      <xdr:colOff>82550</xdr:colOff>
      <xdr:row>15</xdr:row>
      <xdr:rowOff>105410</xdr:rowOff>
    </xdr:to>
    <xdr:sp macro="" textlink="">
      <xdr:nvSpPr>
        <xdr:cNvPr id="144" name="円/楕円 143"/>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20337</xdr:rowOff>
    </xdr:from>
    <xdr:ext cx="762000" cy="259045"/>
    <xdr:sp macro="" textlink="">
      <xdr:nvSpPr>
        <xdr:cNvPr id="145"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129540</xdr:rowOff>
    </xdr:from>
    <xdr:to>
      <xdr:col>22</xdr:col>
      <xdr:colOff>615950</xdr:colOff>
      <xdr:row>15</xdr:row>
      <xdr:rowOff>59690</xdr:rowOff>
    </xdr:to>
    <xdr:sp macro="" textlink="">
      <xdr:nvSpPr>
        <xdr:cNvPr id="146" name="円/楕円 145"/>
        <xdr:cNvSpPr/>
      </xdr:nvSpPr>
      <xdr:spPr>
        <a:xfrm>
          <a:off x="15621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69867</xdr:rowOff>
    </xdr:from>
    <xdr:ext cx="736600" cy="259045"/>
    <xdr:sp macro="" textlink="">
      <xdr:nvSpPr>
        <xdr:cNvPr id="147" name="テキスト ボックス 146"/>
        <xdr:cNvSpPr txBox="1"/>
      </xdr:nvSpPr>
      <xdr:spPr>
        <a:xfrm>
          <a:off x="15290800" y="229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0" name="円/楕円 149"/>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1" name="テキスト ボックス 150"/>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52" name="円/楕円 151"/>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53" name="テキスト ボックス 152"/>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国制度としての低所得者への臨時福祉給付金の実施により、若干比率が上昇したが、</a:t>
          </a:r>
          <a:r>
            <a:rPr kumimoji="1" lang="ja-JP" altLang="ja-JP" sz="1100">
              <a:solidFill>
                <a:schemeClr val="dk1"/>
              </a:solidFill>
              <a:effectLst/>
              <a:latin typeface="+mn-lt"/>
              <a:ea typeface="+mn-ea"/>
              <a:cs typeface="+mn-cs"/>
            </a:rPr>
            <a:t>毎年度大きな変動はない。今後は人口減少に伴い児童手当や障害福祉サービス等の受給者も減少が見込まれるが、普通会計の決算規模も年々縮小することから、国の新たな扶助制度が構築されない限りは同水準で推移すると見込まれる。扶助費全体の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割</a:t>
          </a:r>
          <a:r>
            <a:rPr kumimoji="1" lang="ja-JP" altLang="ja-JP" sz="1100">
              <a:solidFill>
                <a:schemeClr val="dk1"/>
              </a:solidFill>
              <a:effectLst/>
              <a:latin typeface="+mn-lt"/>
              <a:ea typeface="+mn-ea"/>
              <a:cs typeface="+mn-cs"/>
            </a:rPr>
            <a:t>を占める生活保護費について、被保護者の就労支援の強化に努める。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39370</xdr:rowOff>
    </xdr:from>
    <xdr:to>
      <xdr:col>7</xdr:col>
      <xdr:colOff>15875</xdr:colOff>
      <xdr:row>53</xdr:row>
      <xdr:rowOff>62230</xdr:rowOff>
    </xdr:to>
    <xdr:cxnSp macro="">
      <xdr:nvCxnSpPr>
        <xdr:cNvPr id="186" name="直線コネクタ 185"/>
        <xdr:cNvCxnSpPr/>
      </xdr:nvCxnSpPr>
      <xdr:spPr>
        <a:xfrm>
          <a:off x="3987800" y="9126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39370</xdr:rowOff>
    </xdr:from>
    <xdr:to>
      <xdr:col>5</xdr:col>
      <xdr:colOff>549275</xdr:colOff>
      <xdr:row>53</xdr:row>
      <xdr:rowOff>46990</xdr:rowOff>
    </xdr:to>
    <xdr:cxnSp macro="">
      <xdr:nvCxnSpPr>
        <xdr:cNvPr id="189" name="直線コネクタ 188"/>
        <xdr:cNvCxnSpPr/>
      </xdr:nvCxnSpPr>
      <xdr:spPr>
        <a:xfrm flipV="1">
          <a:off x="3098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39370</xdr:rowOff>
    </xdr:from>
    <xdr:to>
      <xdr:col>4</xdr:col>
      <xdr:colOff>346075</xdr:colOff>
      <xdr:row>53</xdr:row>
      <xdr:rowOff>46990</xdr:rowOff>
    </xdr:to>
    <xdr:cxnSp macro="">
      <xdr:nvCxnSpPr>
        <xdr:cNvPr id="192" name="直線コネクタ 191"/>
        <xdr:cNvCxnSpPr/>
      </xdr:nvCxnSpPr>
      <xdr:spPr>
        <a:xfrm>
          <a:off x="2209800" y="912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39370</xdr:rowOff>
    </xdr:from>
    <xdr:to>
      <xdr:col>3</xdr:col>
      <xdr:colOff>142875</xdr:colOff>
      <xdr:row>53</xdr:row>
      <xdr:rowOff>54610</xdr:rowOff>
    </xdr:to>
    <xdr:cxnSp macro="">
      <xdr:nvCxnSpPr>
        <xdr:cNvPr id="195" name="直線コネクタ 194"/>
        <xdr:cNvCxnSpPr/>
      </xdr:nvCxnSpPr>
      <xdr:spPr>
        <a:xfrm flipV="1">
          <a:off x="1320800" y="9126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116857</xdr:rowOff>
    </xdr:from>
    <xdr:ext cx="762000" cy="259045"/>
    <xdr:sp macro="" textlink="">
      <xdr:nvSpPr>
        <xdr:cNvPr id="199" name="テキスト ボックス 198"/>
        <xdr:cNvSpPr txBox="1"/>
      </xdr:nvSpPr>
      <xdr:spPr>
        <a:xfrm>
          <a:off x="939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11430</xdr:rowOff>
    </xdr:from>
    <xdr:to>
      <xdr:col>7</xdr:col>
      <xdr:colOff>66675</xdr:colOff>
      <xdr:row>53</xdr:row>
      <xdr:rowOff>113030</xdr:rowOff>
    </xdr:to>
    <xdr:sp macro="" textlink="">
      <xdr:nvSpPr>
        <xdr:cNvPr id="205" name="円/楕円 204"/>
        <xdr:cNvSpPr/>
      </xdr:nvSpPr>
      <xdr:spPr>
        <a:xfrm>
          <a:off x="47752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91457</xdr:rowOff>
    </xdr:from>
    <xdr:ext cx="762000" cy="259045"/>
    <xdr:sp macro="" textlink="">
      <xdr:nvSpPr>
        <xdr:cNvPr id="206" name="扶助費該当値テキスト"/>
        <xdr:cNvSpPr txBox="1"/>
      </xdr:nvSpPr>
      <xdr:spPr>
        <a:xfrm>
          <a:off x="4914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160020</xdr:rowOff>
    </xdr:from>
    <xdr:to>
      <xdr:col>5</xdr:col>
      <xdr:colOff>600075</xdr:colOff>
      <xdr:row>53</xdr:row>
      <xdr:rowOff>90170</xdr:rowOff>
    </xdr:to>
    <xdr:sp macro="" textlink="">
      <xdr:nvSpPr>
        <xdr:cNvPr id="207" name="円/楕円 206"/>
        <xdr:cNvSpPr/>
      </xdr:nvSpPr>
      <xdr:spPr>
        <a:xfrm>
          <a:off x="3937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100347</xdr:rowOff>
    </xdr:from>
    <xdr:ext cx="736600" cy="259045"/>
    <xdr:sp macro="" textlink="">
      <xdr:nvSpPr>
        <xdr:cNvPr id="208" name="テキスト ボックス 207"/>
        <xdr:cNvSpPr txBox="1"/>
      </xdr:nvSpPr>
      <xdr:spPr>
        <a:xfrm>
          <a:off x="3606800" y="884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167640</xdr:rowOff>
    </xdr:from>
    <xdr:to>
      <xdr:col>4</xdr:col>
      <xdr:colOff>396875</xdr:colOff>
      <xdr:row>53</xdr:row>
      <xdr:rowOff>97790</xdr:rowOff>
    </xdr:to>
    <xdr:sp macro="" textlink="">
      <xdr:nvSpPr>
        <xdr:cNvPr id="209" name="円/楕円 208"/>
        <xdr:cNvSpPr/>
      </xdr:nvSpPr>
      <xdr:spPr>
        <a:xfrm>
          <a:off x="3048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107967</xdr:rowOff>
    </xdr:from>
    <xdr:ext cx="762000" cy="259045"/>
    <xdr:sp macro="" textlink="">
      <xdr:nvSpPr>
        <xdr:cNvPr id="210" name="テキスト ボックス 209"/>
        <xdr:cNvSpPr txBox="1"/>
      </xdr:nvSpPr>
      <xdr:spPr>
        <a:xfrm>
          <a:off x="2717800" y="885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160020</xdr:rowOff>
    </xdr:from>
    <xdr:to>
      <xdr:col>3</xdr:col>
      <xdr:colOff>193675</xdr:colOff>
      <xdr:row>53</xdr:row>
      <xdr:rowOff>90170</xdr:rowOff>
    </xdr:to>
    <xdr:sp macro="" textlink="">
      <xdr:nvSpPr>
        <xdr:cNvPr id="211" name="円/楕円 210"/>
        <xdr:cNvSpPr/>
      </xdr:nvSpPr>
      <xdr:spPr>
        <a:xfrm>
          <a:off x="2159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100347</xdr:rowOff>
    </xdr:from>
    <xdr:ext cx="762000" cy="259045"/>
    <xdr:sp macro="" textlink="">
      <xdr:nvSpPr>
        <xdr:cNvPr id="212" name="テキスト ボックス 211"/>
        <xdr:cNvSpPr txBox="1"/>
      </xdr:nvSpPr>
      <xdr:spPr>
        <a:xfrm>
          <a:off x="1828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xdr:rowOff>
    </xdr:from>
    <xdr:to>
      <xdr:col>1</xdr:col>
      <xdr:colOff>676275</xdr:colOff>
      <xdr:row>53</xdr:row>
      <xdr:rowOff>105410</xdr:rowOff>
    </xdr:to>
    <xdr:sp macro="" textlink="">
      <xdr:nvSpPr>
        <xdr:cNvPr id="213" name="円/楕円 212"/>
        <xdr:cNvSpPr/>
      </xdr:nvSpPr>
      <xdr:spPr>
        <a:xfrm>
          <a:off x="1270000" y="909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115587</xdr:rowOff>
    </xdr:from>
    <xdr:ext cx="762000" cy="259045"/>
    <xdr:sp macro="" textlink="">
      <xdr:nvSpPr>
        <xdr:cNvPr id="214" name="テキスト ボックス 213"/>
        <xdr:cNvSpPr txBox="1"/>
      </xdr:nvSpPr>
      <xdr:spPr>
        <a:xfrm>
          <a:off x="939800" y="885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下水道事業の公債費財源繰出や介護保険事業負担金等が前年度より</a:t>
          </a:r>
          <a:r>
            <a:rPr kumimoji="1" lang="en-US" altLang="ja-JP" sz="1100">
              <a:solidFill>
                <a:schemeClr val="dk1"/>
              </a:solidFill>
              <a:effectLst/>
              <a:latin typeface="+mn-lt"/>
              <a:ea typeface="+mn-ea"/>
              <a:cs typeface="+mn-cs"/>
            </a:rPr>
            <a:t>76,678</a:t>
          </a:r>
          <a:r>
            <a:rPr kumimoji="1" lang="ja-JP" altLang="ja-JP" sz="1100">
              <a:solidFill>
                <a:schemeClr val="dk1"/>
              </a:solidFill>
              <a:effectLst/>
              <a:latin typeface="+mn-lt"/>
              <a:ea typeface="+mn-ea"/>
              <a:cs typeface="+mn-cs"/>
            </a:rPr>
            <a:t>千円増となった</a:t>
          </a:r>
          <a:r>
            <a:rPr kumimoji="1" lang="ja-JP" altLang="en-US" sz="1100">
              <a:solidFill>
                <a:schemeClr val="dk1"/>
              </a:solidFill>
              <a:effectLst/>
              <a:latin typeface="+mn-lt"/>
              <a:ea typeface="+mn-ea"/>
              <a:cs typeface="+mn-cs"/>
            </a:rPr>
            <a:t>他、公共施設の</a:t>
          </a:r>
          <a:r>
            <a:rPr kumimoji="1" lang="ja-JP" altLang="ja-JP" sz="1100">
              <a:solidFill>
                <a:schemeClr val="dk1"/>
              </a:solidFill>
              <a:effectLst/>
              <a:latin typeface="+mn-lt"/>
              <a:ea typeface="+mn-ea"/>
              <a:cs typeface="+mn-cs"/>
            </a:rPr>
            <a:t>維持補修費の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9,111</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している。下水道事業繰出は平成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ピークに公債費が増大するため、料金改定等により自主財源の確保を図り繰出金の抑制に努める。また、冬期間の除雪経費の動向が比率に大きく影響するため、効率的な除雪体制の再構築による経費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165100</xdr:rowOff>
    </xdr:to>
    <xdr:cxnSp macro="">
      <xdr:nvCxnSpPr>
        <xdr:cNvPr id="247" name="直線コネクタ 246"/>
        <xdr:cNvCxnSpPr/>
      </xdr:nvCxnSpPr>
      <xdr:spPr>
        <a:xfrm>
          <a:off x="15671800" y="1007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58</xdr:row>
      <xdr:rowOff>127000</xdr:rowOff>
    </xdr:to>
    <xdr:cxnSp macro="">
      <xdr:nvCxnSpPr>
        <xdr:cNvPr id="250" name="直線コネクタ 249"/>
        <xdr:cNvCxnSpPr/>
      </xdr:nvCxnSpPr>
      <xdr:spPr>
        <a:xfrm>
          <a:off x="1478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58</xdr:row>
      <xdr:rowOff>127000</xdr:rowOff>
    </xdr:to>
    <xdr:cxnSp macro="">
      <xdr:nvCxnSpPr>
        <xdr:cNvPr id="253" name="直線コネクタ 252"/>
        <xdr:cNvCxnSpPr/>
      </xdr:nvCxnSpPr>
      <xdr:spPr>
        <a:xfrm>
          <a:off x="13893800" y="9842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8890</xdr:rowOff>
    </xdr:from>
    <xdr:to>
      <xdr:col>20</xdr:col>
      <xdr:colOff>158750</xdr:colOff>
      <xdr:row>57</xdr:row>
      <xdr:rowOff>69850</xdr:rowOff>
    </xdr:to>
    <xdr:cxnSp macro="">
      <xdr:nvCxnSpPr>
        <xdr:cNvPr id="256" name="直線コネクタ 255"/>
        <xdr:cNvCxnSpPr/>
      </xdr:nvCxnSpPr>
      <xdr:spPr>
        <a:xfrm>
          <a:off x="13004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6" name="円/楕円 265"/>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67"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76200</xdr:rowOff>
    </xdr:from>
    <xdr:to>
      <xdr:col>22</xdr:col>
      <xdr:colOff>615950</xdr:colOff>
      <xdr:row>59</xdr:row>
      <xdr:rowOff>6350</xdr:rowOff>
    </xdr:to>
    <xdr:sp macro="" textlink="">
      <xdr:nvSpPr>
        <xdr:cNvPr id="268" name="円/楕円 267"/>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69" name="テキスト ボックス 268"/>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70" name="円/楕円 269"/>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71" name="テキスト ボックス 27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2" name="円/楕円 271"/>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3" name="テキスト ボックス 272"/>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74" name="円/楕円 273"/>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75" name="テキスト ボックス 274"/>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補助費等については、</a:t>
          </a:r>
          <a:r>
            <a:rPr kumimoji="1" lang="ja-JP" altLang="en-US" sz="1100">
              <a:solidFill>
                <a:schemeClr val="dk1"/>
              </a:solidFill>
              <a:effectLst/>
              <a:latin typeface="+mn-lt"/>
              <a:ea typeface="+mn-ea"/>
              <a:cs typeface="+mn-cs"/>
            </a:rPr>
            <a:t>国の就農対策給付金の実施や広域斎場の建設費負担金の大幅増により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ポイント上昇している。</a:t>
          </a:r>
          <a:r>
            <a:rPr kumimoji="1" lang="ja-JP" altLang="ja-JP" sz="1100">
              <a:solidFill>
                <a:schemeClr val="dk1"/>
              </a:solidFill>
              <a:effectLst/>
              <a:latin typeface="+mn-lt"/>
              <a:ea typeface="+mn-ea"/>
              <a:cs typeface="+mn-cs"/>
            </a:rPr>
            <a:t>当市は一部事務組合が運営主体となる消防や斎場負担金等が多額なため、補助費等が他団体より大きくなる傾向にある。また、市直営の保育所や介護施設の法人化に伴う社会福祉法人への補助金も比率の高い要因であるが、これは時限措置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をもって</a:t>
          </a:r>
          <a:r>
            <a:rPr kumimoji="1" lang="ja-JP" altLang="ja-JP" sz="1100">
              <a:solidFill>
                <a:schemeClr val="dk1"/>
              </a:solidFill>
              <a:effectLst/>
              <a:latin typeface="+mn-lt"/>
              <a:ea typeface="+mn-ea"/>
              <a:cs typeface="+mn-cs"/>
            </a:rPr>
            <a:t>終了</a:t>
          </a:r>
          <a:r>
            <a:rPr kumimoji="1" lang="ja-JP" altLang="en-US" sz="1100">
              <a:solidFill>
                <a:schemeClr val="dk1"/>
              </a:solidFill>
              <a:effectLst/>
              <a:latin typeface="+mn-lt"/>
              <a:ea typeface="+mn-ea"/>
              <a:cs typeface="+mn-cs"/>
            </a:rPr>
            <a:t>となる。</a:t>
          </a: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年度に策定した市単独補助金の見直し方針に沿い、目的・必要性・効果等を勘案し一層の縮減を図る。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37846</xdr:rowOff>
    </xdr:to>
    <xdr:cxnSp macro="">
      <xdr:nvCxnSpPr>
        <xdr:cNvPr id="305" name="直線コネクタ 304"/>
        <xdr:cNvCxnSpPr/>
      </xdr:nvCxnSpPr>
      <xdr:spPr>
        <a:xfrm>
          <a:off x="15671800" y="6367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24130</xdr:rowOff>
    </xdr:from>
    <xdr:to>
      <xdr:col>22</xdr:col>
      <xdr:colOff>565150</xdr:colOff>
      <xdr:row>37</xdr:row>
      <xdr:rowOff>24130</xdr:rowOff>
    </xdr:to>
    <xdr:cxnSp macro="">
      <xdr:nvCxnSpPr>
        <xdr:cNvPr id="308" name="直線コネクタ 307"/>
        <xdr:cNvCxnSpPr/>
      </xdr:nvCxnSpPr>
      <xdr:spPr>
        <a:xfrm>
          <a:off x="14782800" y="6367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28702</xdr:rowOff>
    </xdr:to>
    <xdr:cxnSp macro="">
      <xdr:nvCxnSpPr>
        <xdr:cNvPr id="311" name="直線コネクタ 310"/>
        <xdr:cNvCxnSpPr/>
      </xdr:nvCxnSpPr>
      <xdr:spPr>
        <a:xfrm flipV="1">
          <a:off x="13893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28702</xdr:rowOff>
    </xdr:from>
    <xdr:to>
      <xdr:col>20</xdr:col>
      <xdr:colOff>158750</xdr:colOff>
      <xdr:row>37</xdr:row>
      <xdr:rowOff>33274</xdr:rowOff>
    </xdr:to>
    <xdr:cxnSp macro="">
      <xdr:nvCxnSpPr>
        <xdr:cNvPr id="314" name="直線コネクタ 313"/>
        <xdr:cNvCxnSpPr/>
      </xdr:nvCxnSpPr>
      <xdr:spPr>
        <a:xfrm flipV="1">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158496</xdr:rowOff>
    </xdr:from>
    <xdr:to>
      <xdr:col>24</xdr:col>
      <xdr:colOff>82550</xdr:colOff>
      <xdr:row>37</xdr:row>
      <xdr:rowOff>88646</xdr:rowOff>
    </xdr:to>
    <xdr:sp macro="" textlink="">
      <xdr:nvSpPr>
        <xdr:cNvPr id="324" name="円/楕円 323"/>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130573</xdr:rowOff>
    </xdr:from>
    <xdr:ext cx="762000" cy="259045"/>
    <xdr:sp macro="" textlink="">
      <xdr:nvSpPr>
        <xdr:cNvPr id="325"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6" name="円/楕円 325"/>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27" name="テキスト ボックス 32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28" name="円/楕円 327"/>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29" name="テキスト ボックス 328"/>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149352</xdr:rowOff>
    </xdr:from>
    <xdr:to>
      <xdr:col>20</xdr:col>
      <xdr:colOff>209550</xdr:colOff>
      <xdr:row>37</xdr:row>
      <xdr:rowOff>79502</xdr:rowOff>
    </xdr:to>
    <xdr:sp macro="" textlink="">
      <xdr:nvSpPr>
        <xdr:cNvPr id="330" name="円/楕円 329"/>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31" name="テキスト ボックス 330"/>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32" name="円/楕円 331"/>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33" name="テキスト ボックス 332"/>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ポイント改善し、類似団体平均</a:t>
          </a:r>
          <a:r>
            <a:rPr kumimoji="1" lang="ja-JP" altLang="en-US" sz="1100">
              <a:solidFill>
                <a:schemeClr val="dk1"/>
              </a:solidFill>
              <a:effectLst/>
              <a:latin typeface="+mn-lt"/>
              <a:ea typeface="+mn-ea"/>
              <a:cs typeface="+mn-cs"/>
            </a:rPr>
            <a:t>値との差も平成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年度以降年々縮小している。市総合計画の実施計画の見直し等による</a:t>
          </a:r>
          <a:r>
            <a:rPr kumimoji="1" lang="ja-JP" altLang="ja-JP" sz="1100">
              <a:solidFill>
                <a:schemeClr val="dk1"/>
              </a:solidFill>
              <a:effectLst/>
              <a:latin typeface="+mn-lt"/>
              <a:ea typeface="+mn-ea"/>
              <a:cs typeface="+mn-cs"/>
            </a:rPr>
            <a:t>市債発行額の抑制や任意繰上償還を行っているが、今後も市債償還額の大幅な減少は見込めないため、低利子への借換を積極的に行い、</a:t>
          </a:r>
          <a:r>
            <a:rPr kumimoji="1" lang="ja-JP" altLang="en-US" sz="1100">
              <a:solidFill>
                <a:schemeClr val="dk1"/>
              </a:solidFill>
              <a:effectLst/>
              <a:latin typeface="+mn-lt"/>
              <a:ea typeface="+mn-ea"/>
              <a:cs typeface="+mn-cs"/>
            </a:rPr>
            <a:t>着実に</a:t>
          </a:r>
          <a:r>
            <a:rPr kumimoji="1" lang="ja-JP" altLang="ja-JP" sz="1100">
              <a:solidFill>
                <a:schemeClr val="dk1"/>
              </a:solidFill>
              <a:effectLst/>
              <a:latin typeface="+mn-lt"/>
              <a:ea typeface="+mn-ea"/>
              <a:cs typeface="+mn-cs"/>
            </a:rPr>
            <a:t>公債費の縮減に努める。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90424</xdr:rowOff>
    </xdr:from>
    <xdr:to>
      <xdr:col>7</xdr:col>
      <xdr:colOff>15875</xdr:colOff>
      <xdr:row>78</xdr:row>
      <xdr:rowOff>136144</xdr:rowOff>
    </xdr:to>
    <xdr:cxnSp macro="">
      <xdr:nvCxnSpPr>
        <xdr:cNvPr id="363" name="直線コネクタ 362"/>
        <xdr:cNvCxnSpPr/>
      </xdr:nvCxnSpPr>
      <xdr:spPr>
        <a:xfrm flipV="1">
          <a:off x="3987800" y="134635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136144</xdr:rowOff>
    </xdr:from>
    <xdr:to>
      <xdr:col>5</xdr:col>
      <xdr:colOff>549275</xdr:colOff>
      <xdr:row>78</xdr:row>
      <xdr:rowOff>163576</xdr:rowOff>
    </xdr:to>
    <xdr:cxnSp macro="">
      <xdr:nvCxnSpPr>
        <xdr:cNvPr id="366" name="直線コネクタ 365"/>
        <xdr:cNvCxnSpPr/>
      </xdr:nvCxnSpPr>
      <xdr:spPr>
        <a:xfrm flipV="1">
          <a:off x="3098800" y="135092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79</xdr:row>
      <xdr:rowOff>28702</xdr:rowOff>
    </xdr:to>
    <xdr:cxnSp macro="">
      <xdr:nvCxnSpPr>
        <xdr:cNvPr id="369" name="直線コネクタ 368"/>
        <xdr:cNvCxnSpPr/>
      </xdr:nvCxnSpPr>
      <xdr:spPr>
        <a:xfrm flipV="1">
          <a:off x="2209800" y="13536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28702</xdr:rowOff>
    </xdr:from>
    <xdr:to>
      <xdr:col>3</xdr:col>
      <xdr:colOff>142875</xdr:colOff>
      <xdr:row>79</xdr:row>
      <xdr:rowOff>28702</xdr:rowOff>
    </xdr:to>
    <xdr:cxnSp macro="">
      <xdr:nvCxnSpPr>
        <xdr:cNvPr id="372" name="直線コネクタ 371"/>
        <xdr:cNvCxnSpPr/>
      </xdr:nvCxnSpPr>
      <xdr:spPr>
        <a:xfrm>
          <a:off x="1320800" y="13573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39624</xdr:rowOff>
    </xdr:from>
    <xdr:to>
      <xdr:col>7</xdr:col>
      <xdr:colOff>66675</xdr:colOff>
      <xdr:row>78</xdr:row>
      <xdr:rowOff>141224</xdr:rowOff>
    </xdr:to>
    <xdr:sp macro="" textlink="">
      <xdr:nvSpPr>
        <xdr:cNvPr id="382" name="円/楕円 38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11701</xdr:rowOff>
    </xdr:from>
    <xdr:ext cx="762000" cy="259045"/>
    <xdr:sp macro="" textlink="">
      <xdr:nvSpPr>
        <xdr:cNvPr id="38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85344</xdr:rowOff>
    </xdr:from>
    <xdr:to>
      <xdr:col>5</xdr:col>
      <xdr:colOff>600075</xdr:colOff>
      <xdr:row>79</xdr:row>
      <xdr:rowOff>15494</xdr:rowOff>
    </xdr:to>
    <xdr:sp macro="" textlink="">
      <xdr:nvSpPr>
        <xdr:cNvPr id="384" name="円/楕円 383"/>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271</xdr:rowOff>
    </xdr:from>
    <xdr:ext cx="736600" cy="259045"/>
    <xdr:sp macro="" textlink="">
      <xdr:nvSpPr>
        <xdr:cNvPr id="385" name="テキスト ボックス 384"/>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6" name="円/楕円 385"/>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87" name="テキスト ボックス 386"/>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88" name="円/楕円 387"/>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89" name="テキスト ボックス 388"/>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149352</xdr:rowOff>
    </xdr:from>
    <xdr:to>
      <xdr:col>1</xdr:col>
      <xdr:colOff>676275</xdr:colOff>
      <xdr:row>79</xdr:row>
      <xdr:rowOff>79502</xdr:rowOff>
    </xdr:to>
    <xdr:sp macro="" textlink="">
      <xdr:nvSpPr>
        <xdr:cNvPr id="390" name="円/楕円 389"/>
        <xdr:cNvSpPr/>
      </xdr:nvSpPr>
      <xdr:spPr>
        <a:xfrm>
          <a:off x="1270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64279</xdr:rowOff>
    </xdr:from>
    <xdr:ext cx="762000" cy="259045"/>
    <xdr:sp macro="" textlink="">
      <xdr:nvSpPr>
        <xdr:cNvPr id="391" name="テキスト ボックス 390"/>
        <xdr:cNvSpPr txBox="1"/>
      </xdr:nvSpPr>
      <xdr:spPr>
        <a:xfrm>
          <a:off x="93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公債費以外の経費については、下水道事業繰出や介護保険事業負担金が増となっ</a:t>
          </a:r>
          <a:r>
            <a:rPr kumimoji="1" lang="ja-JP" altLang="en-US" sz="1100">
              <a:solidFill>
                <a:schemeClr val="dk1"/>
              </a:solidFill>
              <a:effectLst/>
              <a:latin typeface="+mn-lt"/>
              <a:ea typeface="+mn-ea"/>
              <a:cs typeface="+mn-cs"/>
            </a:rPr>
            <a:t>たほか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消費税率アップに伴う施設維持管理経費など物件費の増により、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ﾎﾟｲﾝﾄ</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しており、類似団体平均を</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ﾎﾟｲﾝﾄ下回っている。今後は市単独補助金や公共施設の見直しを進め、経費の縮減に引き続き努める。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119380</xdr:rowOff>
    </xdr:from>
    <xdr:to>
      <xdr:col>24</xdr:col>
      <xdr:colOff>31750</xdr:colOff>
      <xdr:row>75</xdr:row>
      <xdr:rowOff>20320</xdr:rowOff>
    </xdr:to>
    <xdr:cxnSp macro="">
      <xdr:nvCxnSpPr>
        <xdr:cNvPr id="424" name="直線コネクタ 423"/>
        <xdr:cNvCxnSpPr/>
      </xdr:nvCxnSpPr>
      <xdr:spPr>
        <a:xfrm>
          <a:off x="15671800" y="1280668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119380</xdr:rowOff>
    </xdr:from>
    <xdr:to>
      <xdr:col>22</xdr:col>
      <xdr:colOff>565150</xdr:colOff>
      <xdr:row>74</xdr:row>
      <xdr:rowOff>165100</xdr:rowOff>
    </xdr:to>
    <xdr:cxnSp macro="">
      <xdr:nvCxnSpPr>
        <xdr:cNvPr id="427" name="直線コネクタ 426"/>
        <xdr:cNvCxnSpPr/>
      </xdr:nvCxnSpPr>
      <xdr:spPr>
        <a:xfrm flipV="1">
          <a:off x="14782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119380</xdr:rowOff>
    </xdr:from>
    <xdr:to>
      <xdr:col>21</xdr:col>
      <xdr:colOff>361950</xdr:colOff>
      <xdr:row>74</xdr:row>
      <xdr:rowOff>165100</xdr:rowOff>
    </xdr:to>
    <xdr:cxnSp macro="">
      <xdr:nvCxnSpPr>
        <xdr:cNvPr id="430" name="直線コネクタ 429"/>
        <xdr:cNvCxnSpPr/>
      </xdr:nvCxnSpPr>
      <xdr:spPr>
        <a:xfrm>
          <a:off x="13893800" y="12806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107950</xdr:rowOff>
    </xdr:from>
    <xdr:to>
      <xdr:col>20</xdr:col>
      <xdr:colOff>158750</xdr:colOff>
      <xdr:row>74</xdr:row>
      <xdr:rowOff>119380</xdr:rowOff>
    </xdr:to>
    <xdr:cxnSp macro="">
      <xdr:nvCxnSpPr>
        <xdr:cNvPr id="433" name="直線コネクタ 432"/>
        <xdr:cNvCxnSpPr/>
      </xdr:nvCxnSpPr>
      <xdr:spPr>
        <a:xfrm>
          <a:off x="13004800" y="12795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3" name="円/楕円 442"/>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44"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68580</xdr:rowOff>
    </xdr:from>
    <xdr:to>
      <xdr:col>22</xdr:col>
      <xdr:colOff>615950</xdr:colOff>
      <xdr:row>74</xdr:row>
      <xdr:rowOff>170180</xdr:rowOff>
    </xdr:to>
    <xdr:sp macro="" textlink="">
      <xdr:nvSpPr>
        <xdr:cNvPr id="445" name="円/楕円 444"/>
        <xdr:cNvSpPr/>
      </xdr:nvSpPr>
      <xdr:spPr>
        <a:xfrm>
          <a:off x="15621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8907</xdr:rowOff>
    </xdr:from>
    <xdr:ext cx="736600" cy="259045"/>
    <xdr:sp macro="" textlink="">
      <xdr:nvSpPr>
        <xdr:cNvPr id="446" name="テキスト ボックス 445"/>
        <xdr:cNvSpPr txBox="1"/>
      </xdr:nvSpPr>
      <xdr:spPr>
        <a:xfrm>
          <a:off x="15290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114300</xdr:rowOff>
    </xdr:from>
    <xdr:to>
      <xdr:col>21</xdr:col>
      <xdr:colOff>412750</xdr:colOff>
      <xdr:row>75</xdr:row>
      <xdr:rowOff>44450</xdr:rowOff>
    </xdr:to>
    <xdr:sp macro="" textlink="">
      <xdr:nvSpPr>
        <xdr:cNvPr id="447" name="円/楕円 446"/>
        <xdr:cNvSpPr/>
      </xdr:nvSpPr>
      <xdr:spPr>
        <a:xfrm>
          <a:off x="14732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54627</xdr:rowOff>
    </xdr:from>
    <xdr:ext cx="762000" cy="259045"/>
    <xdr:sp macro="" textlink="">
      <xdr:nvSpPr>
        <xdr:cNvPr id="448" name="テキスト ボックス 447"/>
        <xdr:cNvSpPr txBox="1"/>
      </xdr:nvSpPr>
      <xdr:spPr>
        <a:xfrm>
          <a:off x="14401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68580</xdr:rowOff>
    </xdr:from>
    <xdr:to>
      <xdr:col>20</xdr:col>
      <xdr:colOff>209550</xdr:colOff>
      <xdr:row>74</xdr:row>
      <xdr:rowOff>170180</xdr:rowOff>
    </xdr:to>
    <xdr:sp macro="" textlink="">
      <xdr:nvSpPr>
        <xdr:cNvPr id="449" name="円/楕円 448"/>
        <xdr:cNvSpPr/>
      </xdr:nvSpPr>
      <xdr:spPr>
        <a:xfrm>
          <a:off x="13843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8907</xdr:rowOff>
    </xdr:from>
    <xdr:ext cx="762000" cy="259045"/>
    <xdr:sp macro="" textlink="">
      <xdr:nvSpPr>
        <xdr:cNvPr id="450" name="テキスト ボックス 449"/>
        <xdr:cNvSpPr txBox="1"/>
      </xdr:nvSpPr>
      <xdr:spPr>
        <a:xfrm>
          <a:off x="13512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57150</xdr:rowOff>
    </xdr:from>
    <xdr:to>
      <xdr:col>19</xdr:col>
      <xdr:colOff>6350</xdr:colOff>
      <xdr:row>74</xdr:row>
      <xdr:rowOff>158750</xdr:rowOff>
    </xdr:to>
    <xdr:sp macro="" textlink="">
      <xdr:nvSpPr>
        <xdr:cNvPr id="451" name="円/楕円 450"/>
        <xdr:cNvSpPr/>
      </xdr:nvSpPr>
      <xdr:spPr>
        <a:xfrm>
          <a:off x="12954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168927</xdr:rowOff>
    </xdr:from>
    <xdr:ext cx="762000" cy="259045"/>
    <xdr:sp macro="" textlink="">
      <xdr:nvSpPr>
        <xdr:cNvPr id="452" name="テキスト ボックス 451"/>
        <xdr:cNvSpPr txBox="1"/>
      </xdr:nvSpPr>
      <xdr:spPr>
        <a:xfrm>
          <a:off x="12623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秋田県大仙市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105914</xdr:rowOff>
    </xdr:from>
    <xdr:to>
      <xdr:col>4</xdr:col>
      <xdr:colOff>1117600</xdr:colOff>
      <xdr:row>15</xdr:row>
      <xdr:rowOff>128693</xdr:rowOff>
    </xdr:to>
    <xdr:cxnSp macro="">
      <xdr:nvCxnSpPr>
        <xdr:cNvPr id="52" name="直線コネクタ 51"/>
        <xdr:cNvCxnSpPr/>
      </xdr:nvCxnSpPr>
      <xdr:spPr bwMode="auto">
        <a:xfrm flipV="1">
          <a:off x="5003800" y="2725289"/>
          <a:ext cx="647700" cy="22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69828</xdr:rowOff>
    </xdr:from>
    <xdr:to>
      <xdr:col>4</xdr:col>
      <xdr:colOff>469900</xdr:colOff>
      <xdr:row>15</xdr:row>
      <xdr:rowOff>128693</xdr:rowOff>
    </xdr:to>
    <xdr:cxnSp macro="">
      <xdr:nvCxnSpPr>
        <xdr:cNvPr id="55" name="直線コネクタ 54"/>
        <xdr:cNvCxnSpPr/>
      </xdr:nvCxnSpPr>
      <xdr:spPr bwMode="auto">
        <a:xfrm>
          <a:off x="4305300" y="2689203"/>
          <a:ext cx="698500" cy="58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27472</xdr:rowOff>
    </xdr:from>
    <xdr:to>
      <xdr:col>3</xdr:col>
      <xdr:colOff>904875</xdr:colOff>
      <xdr:row>15</xdr:row>
      <xdr:rowOff>69828</xdr:rowOff>
    </xdr:to>
    <xdr:cxnSp macro="">
      <xdr:nvCxnSpPr>
        <xdr:cNvPr id="58" name="直線コネクタ 57"/>
        <xdr:cNvCxnSpPr/>
      </xdr:nvCxnSpPr>
      <xdr:spPr bwMode="auto">
        <a:xfrm>
          <a:off x="3606800" y="2646847"/>
          <a:ext cx="698500" cy="42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5085</xdr:rowOff>
    </xdr:from>
    <xdr:to>
      <xdr:col>3</xdr:col>
      <xdr:colOff>206375</xdr:colOff>
      <xdr:row>15</xdr:row>
      <xdr:rowOff>27472</xdr:rowOff>
    </xdr:to>
    <xdr:cxnSp macro="">
      <xdr:nvCxnSpPr>
        <xdr:cNvPr id="61" name="直線コネクタ 60"/>
        <xdr:cNvCxnSpPr/>
      </xdr:nvCxnSpPr>
      <xdr:spPr bwMode="auto">
        <a:xfrm>
          <a:off x="2908300" y="2624460"/>
          <a:ext cx="698500" cy="22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55114</xdr:rowOff>
    </xdr:from>
    <xdr:to>
      <xdr:col>5</xdr:col>
      <xdr:colOff>34925</xdr:colOff>
      <xdr:row>15</xdr:row>
      <xdr:rowOff>156714</xdr:rowOff>
    </xdr:to>
    <xdr:sp macro="" textlink="">
      <xdr:nvSpPr>
        <xdr:cNvPr id="71" name="円/楕円 70"/>
        <xdr:cNvSpPr/>
      </xdr:nvSpPr>
      <xdr:spPr bwMode="auto">
        <a:xfrm>
          <a:off x="5600700" y="2674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71641</xdr:rowOff>
    </xdr:from>
    <xdr:ext cx="762000" cy="259045"/>
    <xdr:sp macro="" textlink="">
      <xdr:nvSpPr>
        <xdr:cNvPr id="72" name="人口1人当たり決算額の推移該当値テキスト130"/>
        <xdr:cNvSpPr txBox="1"/>
      </xdr:nvSpPr>
      <xdr:spPr>
        <a:xfrm>
          <a:off x="5740400" y="251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94,208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77893</xdr:rowOff>
    </xdr:from>
    <xdr:to>
      <xdr:col>4</xdr:col>
      <xdr:colOff>520700</xdr:colOff>
      <xdr:row>16</xdr:row>
      <xdr:rowOff>8043</xdr:rowOff>
    </xdr:to>
    <xdr:sp macro="" textlink="">
      <xdr:nvSpPr>
        <xdr:cNvPr id="73" name="円/楕円 72"/>
        <xdr:cNvSpPr/>
      </xdr:nvSpPr>
      <xdr:spPr bwMode="auto">
        <a:xfrm>
          <a:off x="4953000" y="269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18220</xdr:rowOff>
    </xdr:from>
    <xdr:ext cx="736600" cy="259045"/>
    <xdr:sp macro="" textlink="">
      <xdr:nvSpPr>
        <xdr:cNvPr id="74" name="テキスト ボックス 73"/>
        <xdr:cNvSpPr txBox="1"/>
      </xdr:nvSpPr>
      <xdr:spPr>
        <a:xfrm>
          <a:off x="4622800" y="246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92,813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19028</xdr:rowOff>
    </xdr:from>
    <xdr:to>
      <xdr:col>3</xdr:col>
      <xdr:colOff>955675</xdr:colOff>
      <xdr:row>15</xdr:row>
      <xdr:rowOff>120628</xdr:rowOff>
    </xdr:to>
    <xdr:sp macro="" textlink="">
      <xdr:nvSpPr>
        <xdr:cNvPr id="75" name="円/楕円 74"/>
        <xdr:cNvSpPr/>
      </xdr:nvSpPr>
      <xdr:spPr bwMode="auto">
        <a:xfrm>
          <a:off x="4254500" y="263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130805</xdr:rowOff>
    </xdr:from>
    <xdr:ext cx="762000" cy="259045"/>
    <xdr:sp macro="" textlink="">
      <xdr:nvSpPr>
        <xdr:cNvPr id="76" name="テキスト ボックス 75"/>
        <xdr:cNvSpPr txBox="1"/>
      </xdr:nvSpPr>
      <xdr:spPr>
        <a:xfrm>
          <a:off x="3924300" y="240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96,418</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148122</xdr:rowOff>
    </xdr:from>
    <xdr:to>
      <xdr:col>3</xdr:col>
      <xdr:colOff>257175</xdr:colOff>
      <xdr:row>15</xdr:row>
      <xdr:rowOff>78272</xdr:rowOff>
    </xdr:to>
    <xdr:sp macro="" textlink="">
      <xdr:nvSpPr>
        <xdr:cNvPr id="77" name="円/楕円 76"/>
        <xdr:cNvSpPr/>
      </xdr:nvSpPr>
      <xdr:spPr bwMode="auto">
        <a:xfrm>
          <a:off x="3556000" y="2596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88449</xdr:rowOff>
    </xdr:from>
    <xdr:ext cx="762000" cy="259045"/>
    <xdr:sp macro="" textlink="">
      <xdr:nvSpPr>
        <xdr:cNvPr id="78" name="テキスト ボックス 77"/>
        <xdr:cNvSpPr txBox="1"/>
      </xdr:nvSpPr>
      <xdr:spPr>
        <a:xfrm>
          <a:off x="3225800" y="236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99,012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125735</xdr:rowOff>
    </xdr:from>
    <xdr:to>
      <xdr:col>2</xdr:col>
      <xdr:colOff>692150</xdr:colOff>
      <xdr:row>15</xdr:row>
      <xdr:rowOff>55885</xdr:rowOff>
    </xdr:to>
    <xdr:sp macro="" textlink="">
      <xdr:nvSpPr>
        <xdr:cNvPr id="79" name="円/楕円 78"/>
        <xdr:cNvSpPr/>
      </xdr:nvSpPr>
      <xdr:spPr bwMode="auto">
        <a:xfrm>
          <a:off x="2857500" y="2573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66062</xdr:rowOff>
    </xdr:from>
    <xdr:ext cx="762000" cy="259045"/>
    <xdr:sp macro="" textlink="">
      <xdr:nvSpPr>
        <xdr:cNvPr id="80" name="テキスト ボックス 79"/>
        <xdr:cNvSpPr txBox="1"/>
      </xdr:nvSpPr>
      <xdr:spPr>
        <a:xfrm>
          <a:off x="2527300" y="234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100,383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332645</xdr:rowOff>
    </xdr:from>
    <xdr:to>
      <xdr:col>4</xdr:col>
      <xdr:colOff>1117600</xdr:colOff>
      <xdr:row>34</xdr:row>
      <xdr:rowOff>95529</xdr:rowOff>
    </xdr:to>
    <xdr:cxnSp macro="">
      <xdr:nvCxnSpPr>
        <xdr:cNvPr id="113" name="直線コネクタ 112"/>
        <xdr:cNvCxnSpPr/>
      </xdr:nvCxnSpPr>
      <xdr:spPr bwMode="auto">
        <a:xfrm>
          <a:off x="5003800" y="6257195"/>
          <a:ext cx="647700" cy="10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269037</xdr:rowOff>
    </xdr:from>
    <xdr:to>
      <xdr:col>4</xdr:col>
      <xdr:colOff>469900</xdr:colOff>
      <xdr:row>33</xdr:row>
      <xdr:rowOff>332645</xdr:rowOff>
    </xdr:to>
    <xdr:cxnSp macro="">
      <xdr:nvCxnSpPr>
        <xdr:cNvPr id="116" name="直線コネクタ 115"/>
        <xdr:cNvCxnSpPr/>
      </xdr:nvCxnSpPr>
      <xdr:spPr bwMode="auto">
        <a:xfrm>
          <a:off x="4305300" y="6193587"/>
          <a:ext cx="698500" cy="63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218402</xdr:rowOff>
    </xdr:from>
    <xdr:to>
      <xdr:col>3</xdr:col>
      <xdr:colOff>904875</xdr:colOff>
      <xdr:row>33</xdr:row>
      <xdr:rowOff>269037</xdr:rowOff>
    </xdr:to>
    <xdr:cxnSp macro="">
      <xdr:nvCxnSpPr>
        <xdr:cNvPr id="119" name="直線コネクタ 118"/>
        <xdr:cNvCxnSpPr/>
      </xdr:nvCxnSpPr>
      <xdr:spPr bwMode="auto">
        <a:xfrm>
          <a:off x="3606800" y="6142952"/>
          <a:ext cx="6985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198895</xdr:rowOff>
    </xdr:from>
    <xdr:to>
      <xdr:col>3</xdr:col>
      <xdr:colOff>206375</xdr:colOff>
      <xdr:row>33</xdr:row>
      <xdr:rowOff>218402</xdr:rowOff>
    </xdr:to>
    <xdr:cxnSp macro="">
      <xdr:nvCxnSpPr>
        <xdr:cNvPr id="122" name="直線コネクタ 121"/>
        <xdr:cNvCxnSpPr/>
      </xdr:nvCxnSpPr>
      <xdr:spPr bwMode="auto">
        <a:xfrm>
          <a:off x="2908300" y="6123445"/>
          <a:ext cx="698500" cy="19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44729</xdr:rowOff>
    </xdr:from>
    <xdr:to>
      <xdr:col>5</xdr:col>
      <xdr:colOff>34925</xdr:colOff>
      <xdr:row>34</xdr:row>
      <xdr:rowOff>146329</xdr:rowOff>
    </xdr:to>
    <xdr:sp macro="" textlink="">
      <xdr:nvSpPr>
        <xdr:cNvPr id="132" name="円/楕円 131"/>
        <xdr:cNvSpPr/>
      </xdr:nvSpPr>
      <xdr:spPr bwMode="auto">
        <a:xfrm>
          <a:off x="5600700" y="6312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232706</xdr:rowOff>
    </xdr:from>
    <xdr:ext cx="762000" cy="259045"/>
    <xdr:sp macro="" textlink="">
      <xdr:nvSpPr>
        <xdr:cNvPr id="133" name="人口1人当たり決算額の推移該当値テキスト445"/>
        <xdr:cNvSpPr txBox="1"/>
      </xdr:nvSpPr>
      <xdr:spPr>
        <a:xfrm>
          <a:off x="5740400" y="6157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42,652</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281845</xdr:rowOff>
    </xdr:from>
    <xdr:to>
      <xdr:col>4</xdr:col>
      <xdr:colOff>520700</xdr:colOff>
      <xdr:row>34</xdr:row>
      <xdr:rowOff>40545</xdr:rowOff>
    </xdr:to>
    <xdr:sp macro="" textlink="">
      <xdr:nvSpPr>
        <xdr:cNvPr id="134" name="円/楕円 133"/>
        <xdr:cNvSpPr/>
      </xdr:nvSpPr>
      <xdr:spPr bwMode="auto">
        <a:xfrm>
          <a:off x="4953000" y="620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50722</xdr:rowOff>
    </xdr:from>
    <xdr:ext cx="736600" cy="259045"/>
    <xdr:sp macro="" textlink="">
      <xdr:nvSpPr>
        <xdr:cNvPr id="135" name="テキスト ボックス 134"/>
        <xdr:cNvSpPr txBox="1"/>
      </xdr:nvSpPr>
      <xdr:spPr>
        <a:xfrm>
          <a:off x="4622800" y="597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48,205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218237</xdr:rowOff>
    </xdr:from>
    <xdr:to>
      <xdr:col>3</xdr:col>
      <xdr:colOff>955675</xdr:colOff>
      <xdr:row>33</xdr:row>
      <xdr:rowOff>319837</xdr:rowOff>
    </xdr:to>
    <xdr:sp macro="" textlink="">
      <xdr:nvSpPr>
        <xdr:cNvPr id="136" name="円/楕円 135"/>
        <xdr:cNvSpPr/>
      </xdr:nvSpPr>
      <xdr:spPr bwMode="auto">
        <a:xfrm>
          <a:off x="4254500" y="6142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158564</xdr:rowOff>
    </xdr:from>
    <xdr:ext cx="762000" cy="259045"/>
    <xdr:sp macro="" textlink="">
      <xdr:nvSpPr>
        <xdr:cNvPr id="137" name="テキスト ボックス 136"/>
        <xdr:cNvSpPr txBox="1"/>
      </xdr:nvSpPr>
      <xdr:spPr>
        <a:xfrm>
          <a:off x="3924300" y="5911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51,544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167602</xdr:rowOff>
    </xdr:from>
    <xdr:to>
      <xdr:col>3</xdr:col>
      <xdr:colOff>257175</xdr:colOff>
      <xdr:row>33</xdr:row>
      <xdr:rowOff>269202</xdr:rowOff>
    </xdr:to>
    <xdr:sp macro="" textlink="">
      <xdr:nvSpPr>
        <xdr:cNvPr id="138" name="円/楕円 137"/>
        <xdr:cNvSpPr/>
      </xdr:nvSpPr>
      <xdr:spPr bwMode="auto">
        <a:xfrm>
          <a:off x="3556000" y="6092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107929</xdr:rowOff>
    </xdr:from>
    <xdr:ext cx="762000" cy="259045"/>
    <xdr:sp macro="" textlink="">
      <xdr:nvSpPr>
        <xdr:cNvPr id="139" name="テキスト ボックス 138"/>
        <xdr:cNvSpPr txBox="1"/>
      </xdr:nvSpPr>
      <xdr:spPr>
        <a:xfrm>
          <a:off x="3225800" y="586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148095</xdr:rowOff>
    </xdr:from>
    <xdr:to>
      <xdr:col>2</xdr:col>
      <xdr:colOff>692150</xdr:colOff>
      <xdr:row>33</xdr:row>
      <xdr:rowOff>249695</xdr:rowOff>
    </xdr:to>
    <xdr:sp macro="" textlink="">
      <xdr:nvSpPr>
        <xdr:cNvPr id="140" name="円/楕円 139"/>
        <xdr:cNvSpPr/>
      </xdr:nvSpPr>
      <xdr:spPr bwMode="auto">
        <a:xfrm>
          <a:off x="2857500" y="607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88422</xdr:rowOff>
    </xdr:from>
    <xdr:ext cx="762000" cy="259045"/>
    <xdr:sp macro="" textlink="">
      <xdr:nvSpPr>
        <xdr:cNvPr id="141" name="テキスト ボックス 140"/>
        <xdr:cNvSpPr txBox="1"/>
      </xdr:nvSpPr>
      <xdr:spPr>
        <a:xfrm>
          <a:off x="2527300" y="5841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財政調整基金については、平成</a:t>
          </a:r>
          <a:r>
            <a:rPr kumimoji="1" lang="en-US" altLang="ja-JP" sz="1100" baseline="0">
              <a:solidFill>
                <a:schemeClr val="dk1"/>
              </a:solidFill>
              <a:effectLst/>
              <a:latin typeface="+mn-lt"/>
              <a:ea typeface="+mn-ea"/>
              <a:cs typeface="+mn-cs"/>
            </a:rPr>
            <a:t>26</a:t>
          </a:r>
          <a:r>
            <a:rPr kumimoji="1" lang="ja-JP" altLang="ja-JP" sz="1100" baseline="0">
              <a:solidFill>
                <a:schemeClr val="dk1"/>
              </a:solidFill>
              <a:effectLst/>
              <a:latin typeface="+mn-lt"/>
              <a:ea typeface="+mn-ea"/>
              <a:cs typeface="+mn-cs"/>
            </a:rPr>
            <a:t>年度に</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億円積み増しし、標準財政規模の</a:t>
          </a:r>
          <a:r>
            <a:rPr kumimoji="1" lang="ja-JP" altLang="en-US" sz="1100" baseline="0">
              <a:solidFill>
                <a:schemeClr val="dk1"/>
              </a:solidFill>
              <a:effectLst/>
              <a:latin typeface="+mn-lt"/>
              <a:ea typeface="+mn-ea"/>
              <a:cs typeface="+mn-cs"/>
            </a:rPr>
            <a:t>約</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を確保した。実質収支及び実質単年度収支も前年度より上昇しており、基金に頼ら</a:t>
          </a:r>
          <a:r>
            <a:rPr kumimoji="1" lang="ja-JP" altLang="en-US" sz="1100" baseline="0">
              <a:solidFill>
                <a:schemeClr val="dk1"/>
              </a:solidFill>
              <a:effectLst/>
              <a:latin typeface="+mn-lt"/>
              <a:ea typeface="+mn-ea"/>
              <a:cs typeface="+mn-cs"/>
            </a:rPr>
            <a:t>ない財政運営を</a:t>
          </a:r>
          <a:r>
            <a:rPr kumimoji="1" lang="ja-JP" altLang="ja-JP" sz="1100" baseline="0">
              <a:solidFill>
                <a:schemeClr val="dk1"/>
              </a:solidFill>
              <a:effectLst/>
              <a:latin typeface="+mn-lt"/>
              <a:ea typeface="+mn-ea"/>
              <a:cs typeface="+mn-cs"/>
            </a:rPr>
            <a:t>行ってきた結果、実質単年度収支は</a:t>
          </a:r>
          <a:r>
            <a:rPr kumimoji="1" lang="en-US" altLang="ja-JP" sz="1100" baseline="0">
              <a:solidFill>
                <a:schemeClr val="dk1"/>
              </a:solidFill>
              <a:effectLst/>
              <a:latin typeface="+mn-lt"/>
              <a:ea typeface="+mn-ea"/>
              <a:cs typeface="+mn-cs"/>
            </a:rPr>
            <a:t>6</a:t>
          </a:r>
          <a:r>
            <a:rPr kumimoji="1" lang="ja-JP" altLang="ja-JP" sz="1100" baseline="0">
              <a:solidFill>
                <a:schemeClr val="dk1"/>
              </a:solidFill>
              <a:effectLst/>
              <a:latin typeface="+mn-lt"/>
              <a:ea typeface="+mn-ea"/>
              <a:cs typeface="+mn-cs"/>
            </a:rPr>
            <a:t>年連続の黒字となった。災害等の不測の事態の備えとして財政調整基金を標準財政規模の約</a:t>
          </a:r>
          <a:r>
            <a:rPr kumimoji="1" lang="en-US" altLang="ja-JP" sz="1100" baseline="0">
              <a:solidFill>
                <a:schemeClr val="dk1"/>
              </a:solidFill>
              <a:effectLst/>
              <a:latin typeface="+mn-lt"/>
              <a:ea typeface="+mn-ea"/>
              <a:cs typeface="+mn-cs"/>
            </a:rPr>
            <a:t>10%</a:t>
          </a:r>
          <a:r>
            <a:rPr kumimoji="1" lang="ja-JP" altLang="ja-JP" sz="1100" baseline="0">
              <a:solidFill>
                <a:schemeClr val="dk1"/>
              </a:solidFill>
              <a:effectLst/>
              <a:latin typeface="+mn-lt"/>
              <a:ea typeface="+mn-ea"/>
              <a:cs typeface="+mn-cs"/>
            </a:rPr>
            <a:t>にあたる</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億円までに積み立てることを目標と</a:t>
          </a:r>
          <a:r>
            <a:rPr kumimoji="1" lang="ja-JP" altLang="en-US" sz="1100" baseline="0">
              <a:solidFill>
                <a:schemeClr val="dk1"/>
              </a:solidFill>
              <a:effectLst/>
              <a:latin typeface="+mn-lt"/>
              <a:ea typeface="+mn-ea"/>
              <a:cs typeface="+mn-cs"/>
            </a:rPr>
            <a:t>しており、平成</a:t>
          </a:r>
          <a:r>
            <a:rPr kumimoji="1" lang="en-US" altLang="ja-JP" sz="1100" baseline="0">
              <a:solidFill>
                <a:schemeClr val="dk1"/>
              </a:solidFill>
              <a:effectLst/>
              <a:latin typeface="+mn-lt"/>
              <a:ea typeface="+mn-ea"/>
              <a:cs typeface="+mn-cs"/>
            </a:rPr>
            <a:t>27</a:t>
          </a:r>
          <a:r>
            <a:rPr kumimoji="1" lang="ja-JP" altLang="en-US" sz="1100" baseline="0">
              <a:solidFill>
                <a:schemeClr val="dk1"/>
              </a:solidFill>
              <a:effectLst/>
              <a:latin typeface="+mn-lt"/>
              <a:ea typeface="+mn-ea"/>
              <a:cs typeface="+mn-cs"/>
            </a:rPr>
            <a:t>年度予算編成時点で達成できている。しかしながら、県内市町村に比べ財政調整基金残高比率が低いことを踏まえ、今後財源不足の補填として安易に取り崩すことなく、できる限り積み増しを図る。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年度以降、全会計で赤字が発生していない。</a:t>
          </a:r>
          <a:endParaRPr lang="ja-JP" altLang="ja-JP" sz="1400">
            <a:effectLst/>
          </a:endParaRPr>
        </a:p>
        <a:p>
          <a:r>
            <a:rPr kumimoji="1" lang="ja-JP" altLang="ja-JP" sz="1100">
              <a:solidFill>
                <a:schemeClr val="dk1"/>
              </a:solidFill>
              <a:effectLst/>
              <a:latin typeface="+mn-lt"/>
              <a:ea typeface="+mn-ea"/>
              <a:cs typeface="+mn-cs"/>
            </a:rPr>
            <a:t>　上水道事業及び市立大曲病院事業以外の会計については、一般会計からの基準外繰出により、黒字を保っている現状にある。</a:t>
          </a:r>
          <a:endParaRPr lang="ja-JP" altLang="ja-JP" sz="1400">
            <a:effectLst/>
          </a:endParaRPr>
        </a:p>
        <a:p>
          <a:r>
            <a:rPr kumimoji="1" lang="ja-JP" altLang="ja-JP" sz="1100">
              <a:solidFill>
                <a:schemeClr val="dk1"/>
              </a:solidFill>
              <a:effectLst/>
              <a:latin typeface="+mn-lt"/>
              <a:ea typeface="+mn-ea"/>
              <a:cs typeface="+mn-cs"/>
            </a:rPr>
            <a:t>　特に下水道事業</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特別会計については、建設費に係る元金償還が始まっており、これに伴い一般会計からの公債費財源繰出額が平成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年度にピークとなる。今後は加入率の向上による利用料金収入の確保に努める。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年度をピークに減少している一方で、準元利償還金は下水道事業に係る償還額が平成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年度にピークを迎えることで増加する。</a:t>
          </a:r>
          <a:endParaRPr lang="ja-JP" altLang="ja-JP" sz="1400">
            <a:effectLst/>
          </a:endParaRPr>
        </a:p>
        <a:p>
          <a:r>
            <a:rPr kumimoji="1" lang="ja-JP" altLang="ja-JP" sz="1100">
              <a:solidFill>
                <a:schemeClr val="dk1"/>
              </a:solidFill>
              <a:effectLst/>
              <a:latin typeface="+mn-lt"/>
              <a:ea typeface="+mn-ea"/>
              <a:cs typeface="+mn-cs"/>
            </a:rPr>
            <a:t>　実質公債費比率算定の分母となる標準財政規模等については、今後、人口減少や合併算定替え終了に伴い普通交付税が減少となることから、縮減する見込みであり、比率の大幅な改善は見込めない。よって、</a:t>
          </a:r>
          <a:r>
            <a:rPr kumimoji="1" lang="ja-JP" altLang="ja-JP" sz="1100">
              <a:solidFill>
                <a:schemeClr val="dk1"/>
              </a:solidFill>
              <a:effectLst/>
              <a:latin typeface="+mn-lt"/>
              <a:ea typeface="+mn-ea"/>
              <a:cs typeface="+mn-cs"/>
            </a:rPr>
            <a:t>市総合計画の具体的な指針となる</a:t>
          </a:r>
          <a:r>
            <a:rPr kumimoji="1" lang="ja-JP" altLang="en-US" sz="1100">
              <a:solidFill>
                <a:schemeClr val="dk1"/>
              </a:solidFill>
              <a:effectLst/>
              <a:latin typeface="+mn-lt"/>
              <a:ea typeface="+mn-ea"/>
              <a:cs typeface="+mn-cs"/>
            </a:rPr>
            <a:t>実施計画の計画期間における</a:t>
          </a:r>
          <a:r>
            <a:rPr kumimoji="1" lang="ja-JP" altLang="ja-JP" sz="1100">
              <a:solidFill>
                <a:schemeClr val="dk1"/>
              </a:solidFill>
              <a:effectLst/>
              <a:latin typeface="+mn-lt"/>
              <a:ea typeface="+mn-ea"/>
              <a:cs typeface="+mn-cs"/>
            </a:rPr>
            <a:t>市債発行額を元金償還額の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割以内に抑制すること、財政運営において任意繰上償還を行うことにより比率改善に努める。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秋田県大仙市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一般会計等の市債残高は平成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年度をピークに年々減少</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きたが、平成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年度においては大曲厚生医療センターの移転改築を核とした市街地再開発事業</a:t>
          </a:r>
          <a:r>
            <a:rPr kumimoji="1" lang="ja-JP" altLang="en-US" sz="1100">
              <a:solidFill>
                <a:schemeClr val="dk1"/>
              </a:solidFill>
              <a:effectLst/>
              <a:latin typeface="+mn-lt"/>
              <a:ea typeface="+mn-ea"/>
              <a:cs typeface="+mn-cs"/>
            </a:rPr>
            <a:t>の本格化、平成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年度は学校給食センター建設の他、広域斎場及び特別養護老人ホーム建設支援に係る</a:t>
          </a:r>
          <a:r>
            <a:rPr kumimoji="1" lang="ja-JP" altLang="ja-JP" sz="1100">
              <a:solidFill>
                <a:schemeClr val="dk1"/>
              </a:solidFill>
              <a:effectLst/>
              <a:latin typeface="+mn-lt"/>
              <a:ea typeface="+mn-ea"/>
              <a:cs typeface="+mn-cs"/>
            </a:rPr>
            <a:t>市債発行額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多額であったため、残高が増加している。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以降は、一般会計等の市債残高が縮小するが、一方で市内３ヶ所で大規模な簡易水道事業を実施しており、これに係る公営企業債が平成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年度に償還開始を迎えることから、公営企業債等繰入見込額の増加が見込まれる。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市総合計画の具体的な指針となる実施計画に</a:t>
          </a:r>
          <a:r>
            <a:rPr kumimoji="1" lang="ja-JP" altLang="en-US" sz="1100">
              <a:solidFill>
                <a:schemeClr val="dk1"/>
              </a:solidFill>
              <a:effectLst/>
              <a:latin typeface="+mn-lt"/>
              <a:ea typeface="+mn-ea"/>
              <a:cs typeface="+mn-cs"/>
            </a:rPr>
            <a:t>登載</a:t>
          </a:r>
          <a:r>
            <a:rPr kumimoji="1" lang="ja-JP" altLang="ja-JP" sz="1100">
              <a:solidFill>
                <a:schemeClr val="dk1"/>
              </a:solidFill>
              <a:effectLst/>
              <a:latin typeface="+mn-lt"/>
              <a:ea typeface="+mn-ea"/>
              <a:cs typeface="+mn-cs"/>
            </a:rPr>
            <a:t>される各種事業</a:t>
          </a:r>
          <a:r>
            <a:rPr kumimoji="1" lang="ja-JP" altLang="en-US" sz="1100">
              <a:solidFill>
                <a:schemeClr val="dk1"/>
              </a:solidFill>
              <a:effectLst/>
              <a:latin typeface="+mn-lt"/>
              <a:ea typeface="+mn-ea"/>
              <a:cs typeface="+mn-cs"/>
            </a:rPr>
            <a:t>を厳選することで</a:t>
          </a:r>
          <a:r>
            <a:rPr kumimoji="1" lang="ja-JP" altLang="ja-JP" sz="1100">
              <a:solidFill>
                <a:schemeClr val="dk1"/>
              </a:solidFill>
              <a:effectLst/>
              <a:latin typeface="+mn-lt"/>
              <a:ea typeface="+mn-ea"/>
              <a:cs typeface="+mn-cs"/>
            </a:rPr>
            <a:t>市債発行額の抑制を図り、将来負担比率算定の充当可能財源等となる財政調整基金等の積み増しを行</a:t>
          </a:r>
          <a:r>
            <a:rPr kumimoji="1" lang="ja-JP" altLang="en-US" sz="1100">
              <a:solidFill>
                <a:schemeClr val="dk1"/>
              </a:solidFill>
              <a:effectLst/>
              <a:latin typeface="+mn-lt"/>
              <a:ea typeface="+mn-ea"/>
              <a:cs typeface="+mn-cs"/>
            </a:rPr>
            <a:t>うなど</a:t>
          </a:r>
          <a:r>
            <a:rPr kumimoji="1" lang="ja-JP" altLang="ja-JP" sz="1100">
              <a:solidFill>
                <a:schemeClr val="dk1"/>
              </a:solidFill>
              <a:effectLst/>
              <a:latin typeface="+mn-lt"/>
              <a:ea typeface="+mn-ea"/>
              <a:cs typeface="+mn-cs"/>
            </a:rPr>
            <a:t>、比率改善に努める。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51461470</v>
      </c>
      <c r="BO4" s="349"/>
      <c r="BP4" s="349"/>
      <c r="BQ4" s="349"/>
      <c r="BR4" s="349"/>
      <c r="BS4" s="349"/>
      <c r="BT4" s="349"/>
      <c r="BU4" s="350"/>
      <c r="BV4" s="348">
        <v>54631797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3.5</v>
      </c>
      <c r="CU4" s="355"/>
      <c r="CV4" s="355"/>
      <c r="CW4" s="355"/>
      <c r="CX4" s="355"/>
      <c r="CY4" s="355"/>
      <c r="CZ4" s="355"/>
      <c r="DA4" s="356"/>
      <c r="DB4" s="354">
        <v>2.7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50322047</v>
      </c>
      <c r="BO5" s="386"/>
      <c r="BP5" s="386"/>
      <c r="BQ5" s="386"/>
      <c r="BR5" s="386"/>
      <c r="BS5" s="386"/>
      <c r="BT5" s="386"/>
      <c r="BU5" s="387"/>
      <c r="BV5" s="385">
        <v>53720035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88.9</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1139423</v>
      </c>
      <c r="BO6" s="386"/>
      <c r="BP6" s="386"/>
      <c r="BQ6" s="386"/>
      <c r="BR6" s="386"/>
      <c r="BS6" s="386"/>
      <c r="BT6" s="386"/>
      <c r="BU6" s="387"/>
      <c r="BV6" s="385">
        <v>911762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94.4</v>
      </c>
      <c r="CU6" s="423"/>
      <c r="CV6" s="423"/>
      <c r="CW6" s="423"/>
      <c r="CX6" s="423"/>
      <c r="CY6" s="423"/>
      <c r="CZ6" s="423"/>
      <c r="DA6" s="424"/>
      <c r="DB6" s="422">
        <v>93.6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57076</v>
      </c>
      <c r="BO7" s="386"/>
      <c r="BP7" s="386"/>
      <c r="BQ7" s="386"/>
      <c r="BR7" s="386"/>
      <c r="BS7" s="386"/>
      <c r="BT7" s="386"/>
      <c r="BU7" s="387"/>
      <c r="BV7" s="385">
        <v>65518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30969143</v>
      </c>
      <c r="CU7" s="386"/>
      <c r="CV7" s="386"/>
      <c r="CW7" s="386"/>
      <c r="CX7" s="386"/>
      <c r="CY7" s="386"/>
      <c r="CZ7" s="386"/>
      <c r="DA7" s="387"/>
      <c r="DB7" s="385">
        <v>31269259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1082347</v>
      </c>
      <c r="BO8" s="386"/>
      <c r="BP8" s="386"/>
      <c r="BQ8" s="386"/>
      <c r="BR8" s="386"/>
      <c r="BS8" s="386"/>
      <c r="BT8" s="386"/>
      <c r="BU8" s="387"/>
      <c r="BV8" s="385">
        <v>846244</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0.33</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88301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236103</v>
      </c>
      <c r="BO9" s="386"/>
      <c r="BP9" s="386"/>
      <c r="BQ9" s="386"/>
      <c r="BR9" s="386"/>
      <c r="BS9" s="386"/>
      <c r="BT9" s="386"/>
      <c r="BU9" s="387"/>
      <c r="BV9" s="385">
        <v>204677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18.600000000000001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93352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300439</v>
      </c>
      <c r="BO10" s="386"/>
      <c r="BP10" s="386"/>
      <c r="BQ10" s="386"/>
      <c r="BR10" s="386"/>
      <c r="BS10" s="386"/>
      <c r="BT10" s="386"/>
      <c r="BU10" s="387"/>
      <c r="BV10" s="385">
        <v>250429</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350</v>
      </c>
      <c r="BO11" s="386"/>
      <c r="BP11" s="386"/>
      <c r="BQ11" s="386"/>
      <c r="BR11" s="386"/>
      <c r="BS11" s="386"/>
      <c r="BT11" s="386"/>
      <c r="BU11" s="387"/>
      <c r="BV11" s="385">
        <v>109372</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86644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86424</v>
      </c>
      <c r="S13" s="467"/>
      <c r="T13" s="467"/>
      <c r="U13" s="467"/>
      <c r="V13" s="468"/>
      <c r="W13" s="401" t="s">
        <v>123</v>
      </c>
      <c r="X13" s="402"/>
      <c r="Y13" s="402"/>
      <c r="Z13" s="402"/>
      <c r="AA13" s="402"/>
      <c r="AB13" s="392"/>
      <c r="AC13" s="436">
        <v>6142</v>
      </c>
      <c r="AD13" s="437"/>
      <c r="AE13" s="437"/>
      <c r="AF13" s="437"/>
      <c r="AG13" s="476"/>
      <c r="AH13" s="436">
        <v>7481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536892</v>
      </c>
      <c r="BO13" s="386"/>
      <c r="BP13" s="386"/>
      <c r="BQ13" s="386"/>
      <c r="BR13" s="386"/>
      <c r="BS13" s="386"/>
      <c r="BT13" s="386"/>
      <c r="BU13" s="387"/>
      <c r="BV13" s="385">
        <v>564478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16.2</v>
      </c>
      <c r="CU13" s="383"/>
      <c r="CV13" s="383"/>
      <c r="CW13" s="383"/>
      <c r="CX13" s="383"/>
      <c r="CY13" s="383"/>
      <c r="CZ13" s="383"/>
      <c r="DA13" s="384"/>
      <c r="DB13" s="382">
        <v>17.600000000000001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87775</v>
      </c>
      <c r="S14" s="467"/>
      <c r="T14" s="467"/>
      <c r="U14" s="467"/>
      <c r="V14" s="468"/>
      <c r="W14" s="375"/>
      <c r="X14" s="376"/>
      <c r="Y14" s="376"/>
      <c r="Z14" s="376"/>
      <c r="AA14" s="376"/>
      <c r="AB14" s="365"/>
      <c r="AC14" s="469">
        <v>14.5</v>
      </c>
      <c r="AD14" s="470"/>
      <c r="AE14" s="470"/>
      <c r="AF14" s="470"/>
      <c r="AG14" s="471"/>
      <c r="AH14" s="469">
        <v>16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146.9</v>
      </c>
      <c r="CU14" s="481"/>
      <c r="CV14" s="481"/>
      <c r="CW14" s="481"/>
      <c r="CX14" s="481"/>
      <c r="CY14" s="481"/>
      <c r="CZ14" s="481"/>
      <c r="DA14" s="482"/>
      <c r="DB14" s="480">
        <v>150.30000000000001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87546</v>
      </c>
      <c r="S15" s="467"/>
      <c r="T15" s="467"/>
      <c r="U15" s="467"/>
      <c r="V15" s="468"/>
      <c r="W15" s="401" t="s">
        <v>130</v>
      </c>
      <c r="X15" s="402"/>
      <c r="Y15" s="402"/>
      <c r="Z15" s="402"/>
      <c r="AA15" s="402"/>
      <c r="AB15" s="392"/>
      <c r="AC15" s="436">
        <v>11226</v>
      </c>
      <c r="AD15" s="437"/>
      <c r="AE15" s="437"/>
      <c r="AF15" s="437"/>
      <c r="AG15" s="476"/>
      <c r="AH15" s="436">
        <v>13292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7746763</v>
      </c>
      <c r="BO15" s="349"/>
      <c r="BP15" s="349"/>
      <c r="BQ15" s="349"/>
      <c r="BR15" s="349"/>
      <c r="BS15" s="349"/>
      <c r="BT15" s="349"/>
      <c r="BU15" s="350"/>
      <c r="BV15" s="348">
        <v>7626816</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26.6</v>
      </c>
      <c r="AD16" s="470"/>
      <c r="AE16" s="470"/>
      <c r="AF16" s="470"/>
      <c r="AG16" s="471"/>
      <c r="AH16" s="469">
        <v>28.5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22704858</v>
      </c>
      <c r="BO16" s="386"/>
      <c r="BP16" s="386"/>
      <c r="BQ16" s="386"/>
      <c r="BR16" s="386"/>
      <c r="BS16" s="386"/>
      <c r="BT16" s="386"/>
      <c r="BU16" s="387"/>
      <c r="BV16" s="385">
        <v>22395864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24856</v>
      </c>
      <c r="AD17" s="437"/>
      <c r="AE17" s="437"/>
      <c r="AF17" s="437"/>
      <c r="AG17" s="476"/>
      <c r="AH17" s="436">
        <v>25925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9809537</v>
      </c>
      <c r="BO17" s="386"/>
      <c r="BP17" s="386"/>
      <c r="BQ17" s="386"/>
      <c r="BR17" s="386"/>
      <c r="BS17" s="386"/>
      <c r="BT17" s="386"/>
      <c r="BU17" s="387"/>
      <c r="BV17" s="385">
        <v>9712714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866.77</v>
      </c>
      <c r="M18" s="498"/>
      <c r="N18" s="498"/>
      <c r="O18" s="498"/>
      <c r="P18" s="498"/>
      <c r="Q18" s="498"/>
      <c r="R18" s="499"/>
      <c r="S18" s="499"/>
      <c r="T18" s="499"/>
      <c r="U18" s="499"/>
      <c r="V18" s="500"/>
      <c r="W18" s="403"/>
      <c r="X18" s="404"/>
      <c r="Y18" s="404"/>
      <c r="Z18" s="404"/>
      <c r="AA18" s="404"/>
      <c r="AB18" s="395"/>
      <c r="AC18" s="501">
        <v>58.9</v>
      </c>
      <c r="AD18" s="502"/>
      <c r="AE18" s="502"/>
      <c r="AF18" s="502"/>
      <c r="AG18" s="503"/>
      <c r="AH18" s="501">
        <v>55.5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27647739</v>
      </c>
      <c r="BO18" s="386"/>
      <c r="BP18" s="386"/>
      <c r="BQ18" s="386"/>
      <c r="BR18" s="386"/>
      <c r="BS18" s="386"/>
      <c r="BT18" s="386"/>
      <c r="BU18" s="387"/>
      <c r="BV18" s="385">
        <v>27606366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102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33986829</v>
      </c>
      <c r="BO19" s="386"/>
      <c r="BP19" s="386"/>
      <c r="BQ19" s="386"/>
      <c r="BR19" s="386"/>
      <c r="BS19" s="386"/>
      <c r="BT19" s="386"/>
      <c r="BU19" s="387"/>
      <c r="BV19" s="385">
        <v>34651696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28354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59027723</v>
      </c>
      <c r="BO23" s="386"/>
      <c r="BP23" s="386"/>
      <c r="BQ23" s="386"/>
      <c r="BR23" s="386"/>
      <c r="BS23" s="386"/>
      <c r="BT23" s="386"/>
      <c r="BU23" s="387"/>
      <c r="BV23" s="385">
        <v>57553116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8450</v>
      </c>
      <c r="R24" s="437"/>
      <c r="S24" s="437"/>
      <c r="T24" s="437"/>
      <c r="U24" s="437"/>
      <c r="V24" s="476"/>
      <c r="W24" s="531"/>
      <c r="X24" s="519"/>
      <c r="Y24" s="520"/>
      <c r="Z24" s="435" t="s">
        <v>153</v>
      </c>
      <c r="AA24" s="415"/>
      <c r="AB24" s="415"/>
      <c r="AC24" s="415"/>
      <c r="AD24" s="415"/>
      <c r="AE24" s="415"/>
      <c r="AF24" s="415"/>
      <c r="AG24" s="416"/>
      <c r="AH24" s="436">
        <v>857</v>
      </c>
      <c r="AI24" s="437"/>
      <c r="AJ24" s="437"/>
      <c r="AK24" s="437"/>
      <c r="AL24" s="476"/>
      <c r="AM24" s="436">
        <v>2650701</v>
      </c>
      <c r="AN24" s="437"/>
      <c r="AO24" s="437"/>
      <c r="AP24" s="437"/>
      <c r="AQ24" s="437"/>
      <c r="AR24" s="476"/>
      <c r="AS24" s="436">
        <v>3093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26028373</v>
      </c>
      <c r="BO24" s="386"/>
      <c r="BP24" s="386"/>
      <c r="BQ24" s="386"/>
      <c r="BR24" s="386"/>
      <c r="BS24" s="386"/>
      <c r="BT24" s="386"/>
      <c r="BU24" s="387"/>
      <c r="BV24" s="385">
        <v>26963840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6820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2298560</v>
      </c>
      <c r="BO25" s="349"/>
      <c r="BP25" s="349"/>
      <c r="BQ25" s="349"/>
      <c r="BR25" s="349"/>
      <c r="BS25" s="349"/>
      <c r="BT25" s="349"/>
      <c r="BU25" s="350"/>
      <c r="BV25" s="348">
        <v>2220596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6350</v>
      </c>
      <c r="R26" s="437"/>
      <c r="S26" s="437"/>
      <c r="T26" s="437"/>
      <c r="U26" s="437"/>
      <c r="V26" s="476"/>
      <c r="W26" s="531"/>
      <c r="X26" s="519"/>
      <c r="Y26" s="520"/>
      <c r="Z26" s="435" t="s">
        <v>159</v>
      </c>
      <c r="AA26" s="541"/>
      <c r="AB26" s="541"/>
      <c r="AC26" s="541"/>
      <c r="AD26" s="541"/>
      <c r="AE26" s="541"/>
      <c r="AF26" s="541"/>
      <c r="AG26" s="542"/>
      <c r="AH26" s="436">
        <v>45</v>
      </c>
      <c r="AI26" s="437"/>
      <c r="AJ26" s="437"/>
      <c r="AK26" s="437"/>
      <c r="AL26" s="476"/>
      <c r="AM26" s="436">
        <v>126765</v>
      </c>
      <c r="AN26" s="437"/>
      <c r="AO26" s="437"/>
      <c r="AP26" s="437"/>
      <c r="AQ26" s="437"/>
      <c r="AR26" s="476"/>
      <c r="AS26" s="436">
        <v>2817</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5100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4660</v>
      </c>
      <c r="R28" s="437"/>
      <c r="S28" s="437"/>
      <c r="T28" s="437"/>
      <c r="U28" s="437"/>
      <c r="V28" s="476"/>
      <c r="W28" s="531"/>
      <c r="X28" s="519"/>
      <c r="Y28" s="520"/>
      <c r="Z28" s="435" t="s">
        <v>165</v>
      </c>
      <c r="AA28" s="415"/>
      <c r="AB28" s="415"/>
      <c r="AC28" s="415"/>
      <c r="AD28" s="415"/>
      <c r="AE28" s="415"/>
      <c r="AF28" s="415"/>
      <c r="AG28" s="416"/>
      <c r="AH28" s="436">
        <v>6</v>
      </c>
      <c r="AI28" s="437"/>
      <c r="AJ28" s="437"/>
      <c r="AK28" s="437"/>
      <c r="AL28" s="476"/>
      <c r="AM28" s="436">
        <v>9648</v>
      </c>
      <c r="AN28" s="437"/>
      <c r="AO28" s="437"/>
      <c r="AP28" s="437"/>
      <c r="AQ28" s="437"/>
      <c r="AR28" s="476"/>
      <c r="AS28" s="436">
        <v>1608</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2956744</v>
      </c>
      <c r="BO28" s="349"/>
      <c r="BP28" s="349"/>
      <c r="BQ28" s="349"/>
      <c r="BR28" s="349"/>
      <c r="BS28" s="349"/>
      <c r="BT28" s="349"/>
      <c r="BU28" s="350"/>
      <c r="BV28" s="348">
        <v>2656305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26</v>
      </c>
      <c r="M29" s="437"/>
      <c r="N29" s="437"/>
      <c r="O29" s="437"/>
      <c r="P29" s="476"/>
      <c r="Q29" s="436">
        <v>4320</v>
      </c>
      <c r="R29" s="437"/>
      <c r="S29" s="437"/>
      <c r="T29" s="437"/>
      <c r="U29" s="437"/>
      <c r="V29" s="476"/>
      <c r="W29" s="532"/>
      <c r="X29" s="533"/>
      <c r="Y29" s="534"/>
      <c r="Z29" s="435" t="s">
        <v>169</v>
      </c>
      <c r="AA29" s="415"/>
      <c r="AB29" s="415"/>
      <c r="AC29" s="415"/>
      <c r="AD29" s="415"/>
      <c r="AE29" s="415"/>
      <c r="AF29" s="415"/>
      <c r="AG29" s="416"/>
      <c r="AH29" s="436">
        <v>863</v>
      </c>
      <c r="AI29" s="437"/>
      <c r="AJ29" s="437"/>
      <c r="AK29" s="437"/>
      <c r="AL29" s="476"/>
      <c r="AM29" s="436">
        <v>2660349</v>
      </c>
      <c r="AN29" s="437"/>
      <c r="AO29" s="437"/>
      <c r="AP29" s="437"/>
      <c r="AQ29" s="437"/>
      <c r="AR29" s="476"/>
      <c r="AS29" s="436">
        <v>3083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54679</v>
      </c>
      <c r="BO29" s="386"/>
      <c r="BP29" s="386"/>
      <c r="BQ29" s="386"/>
      <c r="BR29" s="386"/>
      <c r="BS29" s="386"/>
      <c r="BT29" s="386"/>
      <c r="BU29" s="387"/>
      <c r="BV29" s="385">
        <v>54655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94.2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4567247</v>
      </c>
      <c r="BO30" s="555"/>
      <c r="BP30" s="555"/>
      <c r="BQ30" s="555"/>
      <c r="BR30" s="555"/>
      <c r="BS30" s="555"/>
      <c r="BT30" s="555"/>
      <c r="BU30" s="556"/>
      <c r="BV30" s="554">
        <v>4336107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8</v>
      </c>
      <c r="AN34" s="566"/>
      <c r="AO34" s="567" t="str">
        <f>IF('各会計、関係団体の財政状況及び健全化判断比率'!B31="","",'各会計、関係団体の財政状況及び健全化判断比率'!B31)</f>
        <v>市立大曲病院事業会計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IF('各会計、関係団体の財政状況及び健全化判断比率'!B33="","",'各会計、関係団体の財政状況及び健全化判断比率'!B33)</f>
        <v>大仙市簡易水道事業特別会計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大曲仙北広域市町村圏組合（一般会計）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26</v>
      </c>
      <c r="CP34" s="566"/>
      <c r="CQ34" s="567" t="str">
        <f>IF('各会計、関係団体の財政状況及び健全化判断比率'!BS7="","",'各会計、関係団体の財政状況及び健全化判断比率'!BS7)</f>
        <v>県南環境保全センター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土地区画整理事業特別会計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f t="shared" ref="AM35:AM43" si="0">IF(AO35="","",AM34+1)</f>
        <v>9</v>
      </c>
      <c r="AN35" s="566"/>
      <c r="AO35" s="567" t="str">
        <f>IF('各会計、関係団体の財政状況及び健全化判断比率'!B32="","",'各会計、関係団体の財政状況及び健全化判断比率'!B32)</f>
        <v>大仙市上水道事業会計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IF('各会計、関係団体の財政状況及び健全化判断比率'!B34="","",'各会計、関係団体の財政状況及び健全化判断比率'!B34)</f>
        <v>大仙市公共下水道事業特別会計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大曲仙北広域市町村圏組合（介護保険特別会計）</v>
      </c>
      <c r="BZ35" s="567"/>
      <c r="CA35" s="567"/>
      <c r="CB35" s="567"/>
      <c r="CC35" s="567"/>
      <c r="CD35" s="567"/>
      <c r="CE35" s="567"/>
      <c r="CF35" s="567"/>
      <c r="CG35" s="567"/>
      <c r="CH35" s="567"/>
      <c r="CI35" s="567"/>
      <c r="CJ35" s="567"/>
      <c r="CK35" s="567"/>
      <c r="CL35" s="567"/>
      <c r="CM35" s="567"/>
      <c r="CN35" s="165"/>
      <c r="CO35" s="566">
        <f t="shared" ref="CO35:CO43" si="3">IF(CQ35="","",CO34+1)</f>
        <v>27</v>
      </c>
      <c r="CP35" s="566"/>
      <c r="CQ35" s="567" t="str">
        <f>IF('各会計、関係団体の財政状況及び健全化判断比率'!BS8="","",'各会計、関係団体の財政状況及び健全化判断比率'!BS8)</f>
        <v>大曲駅前開発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学校給食事業特別会計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老人デイサービス事業特別会計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12</v>
      </c>
      <c r="BF36" s="566"/>
      <c r="BG36" s="567" t="str">
        <f>IF('各会計、関係団体の財政状況及び健全化判断比率'!B35="","",'各会計、関係団体の財政状況及び健全化判断比率'!B35)</f>
        <v>大仙市特定環境保全公共下水道事業特別会計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大仙美郷環境事業組合（大仙美郷環境事業組合会計）</v>
      </c>
      <c r="BZ36" s="567"/>
      <c r="CA36" s="567"/>
      <c r="CB36" s="567"/>
      <c r="CC36" s="567"/>
      <c r="CD36" s="567"/>
      <c r="CE36" s="567"/>
      <c r="CF36" s="567"/>
      <c r="CG36" s="567"/>
      <c r="CH36" s="567"/>
      <c r="CI36" s="567"/>
      <c r="CJ36" s="567"/>
      <c r="CK36" s="567"/>
      <c r="CL36" s="567"/>
      <c r="CM36" s="567"/>
      <c r="CN36" s="165"/>
      <c r="CO36" s="566">
        <f t="shared" si="3"/>
        <v>28</v>
      </c>
      <c r="CP36" s="566"/>
      <c r="CQ36" s="567" t="str">
        <f>IF('各会計、関係団体の財政状況及び健全化判断比率'!BS9="","",'各会計、関係団体の財政状況及び健全化判断比率'!BS9)</f>
        <v>ＴＭＯ大曲</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奨学資金特別会計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13</v>
      </c>
      <c r="BF37" s="566"/>
      <c r="BG37" s="567" t="str">
        <f>IF('各会計、関係団体の財政状況及び健全化判断比率'!B36="","",'各会計、関係団体の財政状況及び健全化判断比率'!B36)</f>
        <v>大仙市特定地域生活排水処理事業特別会計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大仙美郷介護福祉組合（一般会計）</v>
      </c>
      <c r="BZ37" s="567"/>
      <c r="CA37" s="567"/>
      <c r="CB37" s="567"/>
      <c r="CC37" s="567"/>
      <c r="CD37" s="567"/>
      <c r="CE37" s="567"/>
      <c r="CF37" s="567"/>
      <c r="CG37" s="567"/>
      <c r="CH37" s="567"/>
      <c r="CI37" s="567"/>
      <c r="CJ37" s="567"/>
      <c r="CK37" s="567"/>
      <c r="CL37" s="567"/>
      <c r="CM37" s="567"/>
      <c r="CN37" s="165"/>
      <c r="CO37" s="566">
        <f t="shared" si="3"/>
        <v>29</v>
      </c>
      <c r="CP37" s="566"/>
      <c r="CQ37" s="567" t="str">
        <f>IF('各会計、関係団体の財政状況及び健全化判断比率'!BS10="","",'各会計、関係団体の財政状況及び健全化判断比率'!BS10)</f>
        <v>神岡ふるさと振興公社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14</v>
      </c>
      <c r="BF38" s="566"/>
      <c r="BG38" s="567" t="str">
        <f>IF('各会計、関係団体の財政状況及び健全化判断比率'!B37="","",'各会計、関係団体の財政状況及び健全化判断比率'!B37)</f>
        <v>大仙市農業集落排水事業特別会計</v>
      </c>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大仙美郷介護福祉組合（特別会計）</v>
      </c>
      <c r="BZ38" s="567"/>
      <c r="CA38" s="567"/>
      <c r="CB38" s="567"/>
      <c r="CC38" s="567"/>
      <c r="CD38" s="567"/>
      <c r="CE38" s="567"/>
      <c r="CF38" s="567"/>
      <c r="CG38" s="567"/>
      <c r="CH38" s="567"/>
      <c r="CI38" s="567"/>
      <c r="CJ38" s="567"/>
      <c r="CK38" s="567"/>
      <c r="CL38" s="567"/>
      <c r="CM38" s="567"/>
      <c r="CN38" s="165"/>
      <c r="CO38" s="566">
        <f t="shared" si="3"/>
        <v>30</v>
      </c>
      <c r="CP38" s="566"/>
      <c r="CQ38" s="567" t="str">
        <f>IF('各会計、関係団体の財政状況及び健全化判断比率'!BS11="","",'各会計、関係団体の財政状況及び健全化判断比率'!BS11)</f>
        <v>物産中仙</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15</v>
      </c>
      <c r="BF39" s="566"/>
      <c r="BG39" s="567" t="str">
        <f>IF('各会計、関係団体の財政状況及び健全化判断比率'!B38="","",'各会計、関係団体の財政状況及び健全化判断比率'!B38)</f>
        <v>大仙市スキー場事業特別会計</v>
      </c>
      <c r="BH39" s="567"/>
      <c r="BI39" s="567"/>
      <c r="BJ39" s="567"/>
      <c r="BK39" s="567"/>
      <c r="BL39" s="567"/>
      <c r="BM39" s="567"/>
      <c r="BN39" s="567"/>
      <c r="BO39" s="567"/>
      <c r="BP39" s="567"/>
      <c r="BQ39" s="567"/>
      <c r="BR39" s="567"/>
      <c r="BS39" s="567"/>
      <c r="BT39" s="567"/>
      <c r="BU39" s="567"/>
      <c r="BV39" s="165"/>
      <c r="BW39" s="566">
        <f t="shared" si="2"/>
        <v>21</v>
      </c>
      <c r="BX39" s="566"/>
      <c r="BY39" s="567" t="str">
        <f>IF('各会計、関係団体の財政状況及び健全化判断比率'!B73="","",'各会計、関係団体の財政状況及び健全化判断比率'!B73)</f>
        <v>秋田県市町村総合事務組合（一般会計）</v>
      </c>
      <c r="BZ39" s="567"/>
      <c r="CA39" s="567"/>
      <c r="CB39" s="567"/>
      <c r="CC39" s="567"/>
      <c r="CD39" s="567"/>
      <c r="CE39" s="567"/>
      <c r="CF39" s="567"/>
      <c r="CG39" s="567"/>
      <c r="CH39" s="567"/>
      <c r="CI39" s="567"/>
      <c r="CJ39" s="567"/>
      <c r="CK39" s="567"/>
      <c r="CL39" s="567"/>
      <c r="CM39" s="567"/>
      <c r="CN39" s="165"/>
      <c r="CO39" s="566">
        <f t="shared" si="3"/>
        <v>31</v>
      </c>
      <c r="CP39" s="566"/>
      <c r="CQ39" s="567" t="str">
        <f>IF('各会計、関係団体の財政状況及び健全化判断比率'!BS12="","",'各会計、関係団体の財政状況及び健全化判断比率'!BS12)</f>
        <v>協和振興開発公社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22</v>
      </c>
      <c r="BX40" s="566"/>
      <c r="BY40" s="567" t="str">
        <f>IF('各会計、関係団体の財政状況及び健全化判断比率'!B74="","",'各会計、関係団体の財政状況及び健全化判断比率'!B74)</f>
        <v>秋田県市町村総合事務組合（交通災害共済事業等特別会計）</v>
      </c>
      <c r="BZ40" s="567"/>
      <c r="CA40" s="567"/>
      <c r="CB40" s="567"/>
      <c r="CC40" s="567"/>
      <c r="CD40" s="567"/>
      <c r="CE40" s="567"/>
      <c r="CF40" s="567"/>
      <c r="CG40" s="567"/>
      <c r="CH40" s="567"/>
      <c r="CI40" s="567"/>
      <c r="CJ40" s="567"/>
      <c r="CK40" s="567"/>
      <c r="CL40" s="567"/>
      <c r="CM40" s="567"/>
      <c r="CN40" s="165"/>
      <c r="CO40" s="566">
        <f t="shared" si="3"/>
        <v>32</v>
      </c>
      <c r="CP40" s="566"/>
      <c r="CQ40" s="567" t="str">
        <f>IF('各会計、関係団体の財政状況及び健全化判断比率'!BS13="","",'各会計、関係団体の財政状況及び健全化判断比率'!BS13)</f>
        <v>太田町生活リゾート</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23</v>
      </c>
      <c r="BX41" s="566"/>
      <c r="BY41" s="567" t="str">
        <f>IF('各会計、関係団体の財政状況及び健全化判断比率'!B75="","",'各会計、関係団体の財政状況及び健全化判断比率'!B75)</f>
        <v>秋田県市町村会館管理組合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24</v>
      </c>
      <c r="BX42" s="566"/>
      <c r="BY42" s="567" t="str">
        <f>IF('各会計、関係団体の財政状況及び健全化判断比率'!B76="","",'各会計、関係団体の財政状況及び健全化判断比率'!B76)</f>
        <v>秋田県後期高齢者医療広域連合（一般会計）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25</v>
      </c>
      <c r="BX43" s="566"/>
      <c r="BY43" s="567" t="str">
        <f>IF('各会計、関係団体の財政状況及び健全化判断比率'!B77="","",'各会計、関係団体の財政状況及び健全化判断比率'!B77)</f>
        <v>秋田県後期高齢者医療広域連合（後期高齢者医療特別会計）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69" t="s">
        <v>24</v>
      </c>
      <c r="C41" s="1170"/>
      <c r="D41" s="81"/>
      <c r="E41" s="1175" t="s">
        <v>25</v>
      </c>
      <c r="F41" s="1175"/>
      <c r="G41" s="1175"/>
      <c r="H41" s="1176"/>
      <c r="I41" s="82">
        <v>61145</v>
      </c>
      <c r="J41" s="83">
        <v>59528</v>
      </c>
      <c r="K41" s="83">
        <v>57835</v>
      </c>
      <c r="L41" s="83">
        <v>58062</v>
      </c>
      <c r="M41" s="84">
        <v>59488</v>
      </c>
    </row>
    <row r="42" spans="2:13" ht="27.75" customHeight="1" x14ac:dyDescent="0.15">
      <c r="B42" s="1171"/>
      <c r="C42" s="1172"/>
      <c r="D42" s="85"/>
      <c r="E42" s="1177" t="s">
        <v>26</v>
      </c>
      <c r="F42" s="1177"/>
      <c r="G42" s="1177"/>
      <c r="H42" s="1178"/>
      <c r="I42" s="86">
        <v>751</v>
      </c>
      <c r="J42" s="87">
        <v>414</v>
      </c>
      <c r="K42" s="87">
        <v>332</v>
      </c>
      <c r="L42" s="87">
        <v>250</v>
      </c>
      <c r="M42" s="88">
        <v>181</v>
      </c>
    </row>
    <row r="43" spans="2:13" ht="27.75" customHeight="1" x14ac:dyDescent="0.15">
      <c r="B43" s="1171"/>
      <c r="C43" s="1172"/>
      <c r="D43" s="85"/>
      <c r="E43" s="1177" t="s">
        <v>27</v>
      </c>
      <c r="F43" s="1177"/>
      <c r="G43" s="1177"/>
      <c r="H43" s="1178"/>
      <c r="I43" s="86">
        <v>34156</v>
      </c>
      <c r="J43" s="87">
        <v>35308</v>
      </c>
      <c r="K43" s="87">
        <v>35900</v>
      </c>
      <c r="L43" s="87">
        <v>34628</v>
      </c>
      <c r="M43" s="88">
        <v>34056</v>
      </c>
    </row>
    <row r="44" spans="2:13" ht="27.75" customHeight="1" x14ac:dyDescent="0.15">
      <c r="B44" s="1171"/>
      <c r="C44" s="1172"/>
      <c r="D44" s="85"/>
      <c r="E44" s="1177" t="s">
        <v>28</v>
      </c>
      <c r="F44" s="1177"/>
      <c r="G44" s="1177"/>
      <c r="H44" s="1178"/>
      <c r="I44" s="86">
        <v>6976</v>
      </c>
      <c r="J44" s="87">
        <v>5949</v>
      </c>
      <c r="K44" s="87">
        <v>4932</v>
      </c>
      <c r="L44" s="87">
        <v>3895</v>
      </c>
      <c r="M44" s="88">
        <v>2856</v>
      </c>
    </row>
    <row r="45" spans="2:13" ht="27.75" customHeight="1" x14ac:dyDescent="0.15">
      <c r="B45" s="1171"/>
      <c r="C45" s="1172"/>
      <c r="D45" s="85"/>
      <c r="E45" s="1177" t="s">
        <v>29</v>
      </c>
      <c r="F45" s="1177"/>
      <c r="G45" s="1177"/>
      <c r="H45" s="1178"/>
      <c r="I45" s="86">
        <v>8606</v>
      </c>
      <c r="J45" s="87">
        <v>8246</v>
      </c>
      <c r="K45" s="87">
        <v>8356</v>
      </c>
      <c r="L45" s="87">
        <v>7850</v>
      </c>
      <c r="M45" s="88">
        <v>6968</v>
      </c>
    </row>
    <row r="46" spans="2:13" ht="27.75" customHeight="1" x14ac:dyDescent="0.15">
      <c r="B46" s="1171"/>
      <c r="C46" s="1172"/>
      <c r="D46" s="85"/>
      <c r="E46" s="1177" t="s">
        <v>30</v>
      </c>
      <c r="F46" s="1177"/>
      <c r="G46" s="1177"/>
      <c r="H46" s="1178"/>
      <c r="I46" s="86">
        <v>39</v>
      </c>
      <c r="J46" s="87">
        <v>1</v>
      </c>
      <c r="K46" s="87">
        <v>1</v>
      </c>
      <c r="L46" s="87">
        <v>1</v>
      </c>
      <c r="M46" s="88">
        <v>1</v>
      </c>
    </row>
    <row r="47" spans="2:13" ht="27.75" customHeight="1" x14ac:dyDescent="0.15">
      <c r="B47" s="1171"/>
      <c r="C47" s="1172"/>
      <c r="D47" s="85"/>
      <c r="E47" s="1177" t="s">
        <v>31</v>
      </c>
      <c r="F47" s="1177"/>
      <c r="G47" s="1177"/>
      <c r="H47" s="1178"/>
      <c r="I47" s="86" t="s">
        <v>485</v>
      </c>
      <c r="J47" s="87" t="s">
        <v>485</v>
      </c>
      <c r="K47" s="87" t="s">
        <v>485</v>
      </c>
      <c r="L47" s="87" t="s">
        <v>485</v>
      </c>
      <c r="M47" s="88" t="s">
        <v>485</v>
      </c>
    </row>
    <row r="48" spans="2:13" ht="27.75" customHeight="1" x14ac:dyDescent="0.15">
      <c r="B48" s="1173"/>
      <c r="C48" s="1174"/>
      <c r="D48" s="85"/>
      <c r="E48" s="1177" t="s">
        <v>32</v>
      </c>
      <c r="F48" s="1177"/>
      <c r="G48" s="1177"/>
      <c r="H48" s="1178"/>
      <c r="I48" s="86" t="s">
        <v>485</v>
      </c>
      <c r="J48" s="87" t="s">
        <v>485</v>
      </c>
      <c r="K48" s="87" t="s">
        <v>485</v>
      </c>
      <c r="L48" s="87" t="s">
        <v>485</v>
      </c>
      <c r="M48" s="88" t="s">
        <v>485</v>
      </c>
    </row>
    <row r="49" spans="2:13" ht="27.75" customHeight="1" x14ac:dyDescent="0.15">
      <c r="B49" s="1179" t="s">
        <v>33</v>
      </c>
      <c r="C49" s="1180"/>
      <c r="D49" s="89"/>
      <c r="E49" s="1177" t="s">
        <v>34</v>
      </c>
      <c r="F49" s="1177"/>
      <c r="G49" s="1177"/>
      <c r="H49" s="1178"/>
      <c r="I49" s="86">
        <v>2785</v>
      </c>
      <c r="J49" s="87">
        <v>3260</v>
      </c>
      <c r="K49" s="87">
        <v>3564</v>
      </c>
      <c r="L49" s="87">
        <v>3921</v>
      </c>
      <c r="M49" s="88">
        <v>4070</v>
      </c>
    </row>
    <row r="50" spans="2:13" ht="27.75" customHeight="1" x14ac:dyDescent="0.15">
      <c r="B50" s="1171"/>
      <c r="C50" s="1172"/>
      <c r="D50" s="85"/>
      <c r="E50" s="1177" t="s">
        <v>35</v>
      </c>
      <c r="F50" s="1177"/>
      <c r="G50" s="1177"/>
      <c r="H50" s="1178"/>
      <c r="I50" s="86">
        <v>1190</v>
      </c>
      <c r="J50" s="87">
        <v>1094</v>
      </c>
      <c r="K50" s="87">
        <v>1013</v>
      </c>
      <c r="L50" s="87">
        <v>833</v>
      </c>
      <c r="M50" s="88">
        <v>863</v>
      </c>
    </row>
    <row r="51" spans="2:13" ht="27.75" customHeight="1" x14ac:dyDescent="0.15">
      <c r="B51" s="1173"/>
      <c r="C51" s="1174"/>
      <c r="D51" s="85"/>
      <c r="E51" s="1177" t="s">
        <v>36</v>
      </c>
      <c r="F51" s="1177"/>
      <c r="G51" s="1177"/>
      <c r="H51" s="1178"/>
      <c r="I51" s="86">
        <v>63371</v>
      </c>
      <c r="J51" s="87">
        <v>62456</v>
      </c>
      <c r="K51" s="87">
        <v>61438</v>
      </c>
      <c r="L51" s="87">
        <v>61311</v>
      </c>
      <c r="M51" s="88">
        <v>61569</v>
      </c>
    </row>
    <row r="52" spans="2:13" ht="27.75" customHeight="1" thickBot="1" x14ac:dyDescent="0.2">
      <c r="B52" s="1181" t="s">
        <v>37</v>
      </c>
      <c r="C52" s="1182"/>
      <c r="D52" s="90"/>
      <c r="E52" s="1183" t="s">
        <v>38</v>
      </c>
      <c r="F52" s="1183"/>
      <c r="G52" s="1183"/>
      <c r="H52" s="1184"/>
      <c r="I52" s="91">
        <v>44326</v>
      </c>
      <c r="J52" s="92">
        <v>42637</v>
      </c>
      <c r="K52" s="92">
        <v>41341</v>
      </c>
      <c r="L52" s="92">
        <v>38621</v>
      </c>
      <c r="M52" s="93">
        <v>37049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95163</v>
      </c>
      <c r="E3" s="116"/>
      <c r="F3" s="117">
        <v>61882</v>
      </c>
      <c r="G3" s="118"/>
      <c r="H3" s="119"/>
    </row>
    <row r="4" spans="1:8" x14ac:dyDescent="0.15">
      <c r="A4" s="120"/>
      <c r="B4" s="121"/>
      <c r="C4" s="122"/>
      <c r="D4" s="123">
        <v>34934</v>
      </c>
      <c r="E4" s="124"/>
      <c r="F4" s="125">
        <v>32175</v>
      </c>
      <c r="G4" s="126"/>
      <c r="H4" s="127"/>
    </row>
    <row r="5" spans="1:8" x14ac:dyDescent="0.15">
      <c r="A5" s="108" t="s">
        <v>517</v>
      </c>
      <c r="B5" s="113"/>
      <c r="C5" s="114"/>
      <c r="D5" s="115">
        <v>62278</v>
      </c>
      <c r="E5" s="116"/>
      <c r="F5" s="117">
        <v>47569</v>
      </c>
      <c r="G5" s="118"/>
      <c r="H5" s="119"/>
    </row>
    <row r="6" spans="1:8" x14ac:dyDescent="0.15">
      <c r="A6" s="120"/>
      <c r="B6" s="121"/>
      <c r="C6" s="122"/>
      <c r="D6" s="123">
        <v>28382</v>
      </c>
      <c r="E6" s="124"/>
      <c r="F6" s="125">
        <v>26255</v>
      </c>
      <c r="G6" s="126"/>
      <c r="H6" s="127"/>
    </row>
    <row r="7" spans="1:8" x14ac:dyDescent="0.15">
      <c r="A7" s="108" t="s">
        <v>518</v>
      </c>
      <c r="B7" s="113"/>
      <c r="C7" s="114"/>
      <c r="D7" s="115">
        <v>46204</v>
      </c>
      <c r="E7" s="116"/>
      <c r="F7" s="117">
        <v>50880</v>
      </c>
      <c r="G7" s="118"/>
      <c r="H7" s="119"/>
    </row>
    <row r="8" spans="1:8" x14ac:dyDescent="0.15">
      <c r="A8" s="120"/>
      <c r="B8" s="121"/>
      <c r="C8" s="122"/>
      <c r="D8" s="123">
        <v>20384</v>
      </c>
      <c r="E8" s="124"/>
      <c r="F8" s="125">
        <v>26879</v>
      </c>
      <c r="G8" s="126"/>
      <c r="H8" s="127"/>
    </row>
    <row r="9" spans="1:8" x14ac:dyDescent="0.15">
      <c r="A9" s="108" t="s">
        <v>519</v>
      </c>
      <c r="B9" s="113"/>
      <c r="C9" s="114"/>
      <c r="D9" s="115">
        <v>124880</v>
      </c>
      <c r="E9" s="116"/>
      <c r="F9" s="117">
        <v>63956</v>
      </c>
      <c r="G9" s="118"/>
      <c r="H9" s="119"/>
    </row>
    <row r="10" spans="1:8" x14ac:dyDescent="0.15">
      <c r="A10" s="120"/>
      <c r="B10" s="121"/>
      <c r="C10" s="122"/>
      <c r="D10" s="123">
        <v>29163</v>
      </c>
      <c r="E10" s="124"/>
      <c r="F10" s="125">
        <v>29239</v>
      </c>
      <c r="G10" s="126"/>
      <c r="H10" s="127"/>
    </row>
    <row r="11" spans="1:8" x14ac:dyDescent="0.15">
      <c r="A11" s="108" t="s">
        <v>520</v>
      </c>
      <c r="B11" s="113"/>
      <c r="C11" s="114"/>
      <c r="D11" s="115">
        <v>88079</v>
      </c>
      <c r="E11" s="116"/>
      <c r="F11" s="117">
        <v>66255</v>
      </c>
      <c r="G11" s="118"/>
      <c r="H11" s="119"/>
    </row>
    <row r="12" spans="1:8" x14ac:dyDescent="0.15">
      <c r="A12" s="120"/>
      <c r="B12" s="121"/>
      <c r="C12" s="128"/>
      <c r="D12" s="123">
        <v>34876</v>
      </c>
      <c r="E12" s="124"/>
      <c r="F12" s="125">
        <v>31822</v>
      </c>
      <c r="G12" s="126"/>
      <c r="H12" s="127"/>
    </row>
    <row r="13" spans="1:8" x14ac:dyDescent="0.15">
      <c r="A13" s="108"/>
      <c r="B13" s="113"/>
      <c r="C13" s="129"/>
      <c r="D13" s="130">
        <v>83321</v>
      </c>
      <c r="E13" s="131"/>
      <c r="F13" s="132">
        <v>58108</v>
      </c>
      <c r="G13" s="133"/>
      <c r="H13" s="119"/>
    </row>
    <row r="14" spans="1:8" x14ac:dyDescent="0.15">
      <c r="A14" s="120"/>
      <c r="B14" s="121"/>
      <c r="C14" s="122"/>
      <c r="D14" s="123">
        <v>29548</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2.5099999999999998</v>
      </c>
      <c r="C19" s="134">
        <f>ROUND(VALUE(SUBSTITUTE(実質収支比率等に係る経年分析!G$48,"▲","-")),2)</f>
        <v>3.02</v>
      </c>
      <c r="D19" s="134">
        <f>ROUND(VALUE(SUBSTITUTE(実質収支比率等に係る経年分析!H$48,"▲","-")),2)</f>
        <v>2.06</v>
      </c>
      <c r="E19" s="134">
        <f>ROUND(VALUE(SUBSTITUTE(実質収支比率等に係る経年分析!I$48,"▲","-")),2)</f>
        <v>2.71</v>
      </c>
      <c r="F19" s="134">
        <f>ROUND(VALUE(SUBSTITUTE(実質収支比率等に係る経年分析!J$48,"▲","-")),2)</f>
        <v>3.49</v>
      </c>
    </row>
    <row r="20" spans="1:11" x14ac:dyDescent="0.15">
      <c r="A20" s="134" t="s">
        <v>43</v>
      </c>
      <c r="B20" s="134">
        <f>ROUND(VALUE(SUBSTITUTE(実質収支比率等に係る経年分析!F$47,"▲","-")),2)</f>
        <v>5.9</v>
      </c>
      <c r="C20" s="134">
        <f>ROUND(VALUE(SUBSTITUTE(実質収支比率等に係る経年分析!G$47,"▲","-")),2)</f>
        <v>7.09</v>
      </c>
      <c r="D20" s="134">
        <f>ROUND(VALUE(SUBSTITUTE(実質収支比率等に係る経年分析!H$47,"▲","-")),2)</f>
        <v>7.74</v>
      </c>
      <c r="E20" s="134">
        <f>ROUND(VALUE(SUBSTITUTE(実質収支比率等に係る経年分析!I$47,"▲","-")),2)</f>
        <v>8.49</v>
      </c>
      <c r="F20" s="134">
        <f>ROUND(VALUE(SUBSTITUTE(実質収支比率等に係る経年分析!J$47,"▲","-")),2)</f>
        <v>9.5500000000000007</v>
      </c>
    </row>
    <row r="21" spans="1:11" x14ac:dyDescent="0.15">
      <c r="A21" s="134" t="s">
        <v>44</v>
      </c>
      <c r="B21" s="134">
        <f>IF(ISNUMBER(VALUE(SUBSTITUTE(実質収支比率等に係る経年分析!F$49,"▲","-"))),ROUND(VALUE(SUBSTITUTE(実質収支比率等に係る経年分析!F$49,"▲","-")),2),NA())</f>
        <v>2.0699999999999998</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0.13</v>
      </c>
      <c r="E21" s="134">
        <f>IF(ISNUMBER(VALUE(SUBSTITUTE(実質収支比率等に係る経年分析!I$49,"▲","-"))),ROUND(VALUE(SUBSTITUTE(実質収支比率等に係る経年分析!I$49,"▲","-")),2),NA())</f>
        <v>1.81</v>
      </c>
      <c r="F21" s="134">
        <f>IF(ISNUMBER(VALUE(SUBSTITUTE(実質収支比率等に係る経年分析!J$49,"▲","-"))),ROUND(VALUE(SUBSTITUTE(実質収支比率等に係る経年分析!J$49,"▲","-")),2),NA())</f>
        <v>1.73</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大仙市公共下水道事業特別会計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大仙市スキー場事業特別会計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奨学資金特別会計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x14ac:dyDescent="0.15">
      <c r="A34" s="135" t="str">
        <f>IF(連結実質赤字比率に係る赤字・黒字の構成分析!C$36="",NA(),連結実質赤字比率に係る赤字・黒字の構成分析!C$36)</f>
        <v>市立大曲病院事業会計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0.73</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3.48</v>
      </c>
    </row>
    <row r="36" spans="1:16" x14ac:dyDescent="0.15">
      <c r="A36" s="135" t="str">
        <f>IF(連結実質赤字比率に係る赤字・黒字の構成分析!C$34="",NA(),連結実質赤字比率に係る赤字・黒字の構成分析!C$34)</f>
        <v>大仙市上水道事業会計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3.32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4.0599999999999996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4.04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5.0199999999999996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5336</v>
      </c>
      <c r="E42" s="136"/>
      <c r="F42" s="136"/>
      <c r="G42" s="136">
        <f>'実質公債費比率（分子）の構造'!L$52</f>
        <v>5562</v>
      </c>
      <c r="H42" s="136"/>
      <c r="I42" s="136"/>
      <c r="J42" s="136">
        <f>'実質公債費比率（分子）の構造'!M$52</f>
        <v>5588</v>
      </c>
      <c r="K42" s="136"/>
      <c r="L42" s="136"/>
      <c r="M42" s="136">
        <f>'実質公債費比率（分子）の構造'!N$52</f>
        <v>5709</v>
      </c>
      <c r="N42" s="136"/>
      <c r="O42" s="136"/>
      <c r="P42" s="136">
        <f>'実質公債費比率（分子）の構造'!O$52</f>
        <v>5864</v>
      </c>
    </row>
    <row r="43" spans="1:16" x14ac:dyDescent="0.15">
      <c r="A43" s="136" t="s">
        <v>52</v>
      </c>
      <c r="B43" s="136">
        <f>'実質公債費比率（分子）の構造'!K$51</f>
        <v>2</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278</v>
      </c>
      <c r="C44" s="136"/>
      <c r="D44" s="136"/>
      <c r="E44" s="136">
        <f>'実質公債費比率（分子）の構造'!L$50</f>
        <v>221</v>
      </c>
      <c r="F44" s="136"/>
      <c r="G44" s="136"/>
      <c r="H44" s="136">
        <f>'実質公債費比率（分子）の構造'!M$50</f>
        <v>99</v>
      </c>
      <c r="I44" s="136"/>
      <c r="J44" s="136"/>
      <c r="K44" s="136">
        <f>'実質公債費比率（分子）の構造'!N$50</f>
        <v>91</v>
      </c>
      <c r="L44" s="136"/>
      <c r="M44" s="136"/>
      <c r="N44" s="136">
        <f>'実質公債費比率（分子）の構造'!O$50</f>
        <v>80</v>
      </c>
      <c r="O44" s="136"/>
      <c r="P44" s="136"/>
    </row>
    <row r="45" spans="1:16" x14ac:dyDescent="0.15">
      <c r="A45" s="136" t="s">
        <v>54</v>
      </c>
      <c r="B45" s="136">
        <f>'実質公債費比率（分子）の構造'!K$49</f>
        <v>953</v>
      </c>
      <c r="C45" s="136"/>
      <c r="D45" s="136"/>
      <c r="E45" s="136">
        <f>'実質公債費比率（分子）の構造'!L$49</f>
        <v>1049</v>
      </c>
      <c r="F45" s="136"/>
      <c r="G45" s="136"/>
      <c r="H45" s="136">
        <f>'実質公債費比率（分子）の構造'!M$49</f>
        <v>1051</v>
      </c>
      <c r="I45" s="136"/>
      <c r="J45" s="136"/>
      <c r="K45" s="136">
        <f>'実質公債費比率（分子）の構造'!N$49</f>
        <v>1048</v>
      </c>
      <c r="L45" s="136"/>
      <c r="M45" s="136"/>
      <c r="N45" s="136">
        <f>'実質公債費比率（分子）の構造'!O$49</f>
        <v>1036</v>
      </c>
      <c r="O45" s="136"/>
      <c r="P45" s="136"/>
    </row>
    <row r="46" spans="1:16" x14ac:dyDescent="0.15">
      <c r="A46" s="136" t="s">
        <v>55</v>
      </c>
      <c r="B46" s="136">
        <f>'実質公債費比率（分子）の構造'!K$48</f>
        <v>2106</v>
      </c>
      <c r="C46" s="136"/>
      <c r="D46" s="136"/>
      <c r="E46" s="136">
        <f>'実質公債費比率（分子）の構造'!L$48</f>
        <v>2160</v>
      </c>
      <c r="F46" s="136"/>
      <c r="G46" s="136"/>
      <c r="H46" s="136">
        <f>'実質公債費比率（分子）の構造'!M$48</f>
        <v>2221</v>
      </c>
      <c r="I46" s="136"/>
      <c r="J46" s="136"/>
      <c r="K46" s="136">
        <f>'実質公債費比率（分子）の構造'!N$48</f>
        <v>2248</v>
      </c>
      <c r="L46" s="136"/>
      <c r="M46" s="136"/>
      <c r="N46" s="136">
        <f>'実質公債費比率（分子）の構造'!O$48</f>
        <v>2276</v>
      </c>
      <c r="O46" s="136"/>
      <c r="P46" s="136"/>
    </row>
    <row r="47" spans="1:16" x14ac:dyDescent="0.15">
      <c r="A47" s="136" t="s">
        <v>14</v>
      </c>
      <c r="B47" s="136">
        <f>'実質公債費比率（分子）の構造'!K$47</f>
        <v>10</v>
      </c>
      <c r="C47" s="136"/>
      <c r="D47" s="136"/>
      <c r="E47" s="136">
        <f>'実質公債費比率（分子）の構造'!L$47</f>
        <v>10</v>
      </c>
      <c r="F47" s="136"/>
      <c r="G47" s="136"/>
      <c r="H47" s="136" t="str">
        <f>'実質公債費比率（分子）の構造'!M$47</f>
        <v>-</v>
      </c>
      <c r="I47" s="136"/>
      <c r="J47" s="136"/>
      <c r="K47" s="136" t="str">
        <f>'実質公債費比率（分子）の構造'!N$47</f>
        <v>-</v>
      </c>
      <c r="L47" s="136"/>
      <c r="M47" s="136"/>
      <c r="N47" s="136">
        <f>'実質公債費比率（分子）の構造'!O$47</f>
        <v>17</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6979</v>
      </c>
      <c r="C49" s="136"/>
      <c r="D49" s="136"/>
      <c r="E49" s="136">
        <f>'実質公債費比率（分子）の構造'!L$45</f>
        <v>6961</v>
      </c>
      <c r="F49" s="136"/>
      <c r="G49" s="136"/>
      <c r="H49" s="136">
        <f>'実質公債費比率（分子）の構造'!M$45</f>
        <v>6764</v>
      </c>
      <c r="I49" s="136"/>
      <c r="J49" s="136"/>
      <c r="K49" s="136">
        <f>'実質公債費比率（分子）の構造'!N$45</f>
        <v>6553</v>
      </c>
      <c r="L49" s="136"/>
      <c r="M49" s="136"/>
      <c r="N49" s="136">
        <f>'実質公債費比率（分子）の構造'!O$45</f>
        <v>6151</v>
      </c>
      <c r="O49" s="136"/>
      <c r="P49" s="136"/>
    </row>
    <row r="50" spans="1:16" x14ac:dyDescent="0.15">
      <c r="A50" s="136" t="s">
        <v>58</v>
      </c>
      <c r="B50" s="136" t="e">
        <f>NA()</f>
        <v>#N/A</v>
      </c>
      <c r="C50" s="136">
        <f>IF(ISNUMBER('実質公債費比率（分子）の構造'!K$53),'実質公債費比率（分子）の構造'!K$53,NA())</f>
        <v>4992</v>
      </c>
      <c r="D50" s="136" t="e">
        <f>NA()</f>
        <v>#N/A</v>
      </c>
      <c r="E50" s="136" t="e">
        <f>NA()</f>
        <v>#N/A</v>
      </c>
      <c r="F50" s="136">
        <f>IF(ISNUMBER('実質公債費比率（分子）の構造'!L$53),'実質公債費比率（分子）の構造'!L$53,NA())</f>
        <v>4839</v>
      </c>
      <c r="G50" s="136" t="e">
        <f>NA()</f>
        <v>#N/A</v>
      </c>
      <c r="H50" s="136" t="e">
        <f>NA()</f>
        <v>#N/A</v>
      </c>
      <c r="I50" s="136">
        <f>IF(ISNUMBER('実質公債費比率（分子）の構造'!M$53),'実質公債費比率（分子）の構造'!M$53,NA())</f>
        <v>4547</v>
      </c>
      <c r="J50" s="136" t="e">
        <f>NA()</f>
        <v>#N/A</v>
      </c>
      <c r="K50" s="136" t="e">
        <f>NA()</f>
        <v>#N/A</v>
      </c>
      <c r="L50" s="136">
        <f>IF(ISNUMBER('実質公債費比率（分子）の構造'!N$53),'実質公債費比率（分子）の構造'!N$53,NA())</f>
        <v>4231</v>
      </c>
      <c r="M50" s="136" t="e">
        <f>NA()</f>
        <v>#N/A</v>
      </c>
      <c r="N50" s="136" t="e">
        <f>NA()</f>
        <v>#N/A</v>
      </c>
      <c r="O50" s="136">
        <f>IF(ISNUMBER('実質公債費比率（分子）の構造'!O$53),'実質公債費比率（分子）の構造'!O$53,NA())</f>
        <v>3696</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63371</v>
      </c>
      <c r="E56" s="135"/>
      <c r="F56" s="135"/>
      <c r="G56" s="135">
        <f>'将来負担比率（分子）の構造'!J$51</f>
        <v>62456</v>
      </c>
      <c r="H56" s="135"/>
      <c r="I56" s="135"/>
      <c r="J56" s="135">
        <f>'将来負担比率（分子）の構造'!K$51</f>
        <v>61438</v>
      </c>
      <c r="K56" s="135"/>
      <c r="L56" s="135"/>
      <c r="M56" s="135">
        <f>'将来負担比率（分子）の構造'!L$51</f>
        <v>61311</v>
      </c>
      <c r="N56" s="135"/>
      <c r="O56" s="135"/>
      <c r="P56" s="135">
        <f>'将来負担比率（分子）の構造'!M$51</f>
        <v>61569</v>
      </c>
    </row>
    <row r="57" spans="1:16" x14ac:dyDescent="0.15">
      <c r="A57" s="135" t="s">
        <v>35</v>
      </c>
      <c r="B57" s="135"/>
      <c r="C57" s="135"/>
      <c r="D57" s="135">
        <f>'将来負担比率（分子）の構造'!I$50</f>
        <v>1190</v>
      </c>
      <c r="E57" s="135"/>
      <c r="F57" s="135"/>
      <c r="G57" s="135">
        <f>'将来負担比率（分子）の構造'!J$50</f>
        <v>1094</v>
      </c>
      <c r="H57" s="135"/>
      <c r="I57" s="135"/>
      <c r="J57" s="135">
        <f>'将来負担比率（分子）の構造'!K$50</f>
        <v>1013</v>
      </c>
      <c r="K57" s="135"/>
      <c r="L57" s="135"/>
      <c r="M57" s="135">
        <f>'将来負担比率（分子）の構造'!L$50</f>
        <v>833</v>
      </c>
      <c r="N57" s="135"/>
      <c r="O57" s="135"/>
      <c r="P57" s="135">
        <f>'将来負担比率（分子）の構造'!M$50</f>
        <v>863</v>
      </c>
    </row>
    <row r="58" spans="1:16" x14ac:dyDescent="0.15">
      <c r="A58" s="135" t="s">
        <v>34</v>
      </c>
      <c r="B58" s="135"/>
      <c r="C58" s="135"/>
      <c r="D58" s="135">
        <f>'将来負担比率（分子）の構造'!I$49</f>
        <v>2785</v>
      </c>
      <c r="E58" s="135"/>
      <c r="F58" s="135"/>
      <c r="G58" s="135">
        <f>'将来負担比率（分子）の構造'!J$49</f>
        <v>3260</v>
      </c>
      <c r="H58" s="135"/>
      <c r="I58" s="135"/>
      <c r="J58" s="135">
        <f>'将来負担比率（分子）の構造'!K$49</f>
        <v>3564</v>
      </c>
      <c r="K58" s="135"/>
      <c r="L58" s="135"/>
      <c r="M58" s="135">
        <f>'将来負担比率（分子）の構造'!L$49</f>
        <v>3921</v>
      </c>
      <c r="N58" s="135"/>
      <c r="O58" s="135"/>
      <c r="P58" s="135">
        <f>'将来負担比率（分子）の構造'!M$49</f>
        <v>4070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39</v>
      </c>
      <c r="C61" s="135"/>
      <c r="D61" s="135"/>
      <c r="E61" s="135">
        <f>'将来負担比率（分子）の構造'!J$46</f>
        <v>1</v>
      </c>
      <c r="F61" s="135"/>
      <c r="G61" s="135"/>
      <c r="H61" s="135">
        <f>'将来負担比率（分子）の構造'!K$46</f>
        <v>1</v>
      </c>
      <c r="I61" s="135"/>
      <c r="J61" s="135"/>
      <c r="K61" s="135">
        <f>'将来負担比率（分子）の構造'!L$46</f>
        <v>1</v>
      </c>
      <c r="L61" s="135"/>
      <c r="M61" s="135"/>
      <c r="N61" s="135">
        <f>'将来負担比率（分子）の構造'!M$46</f>
        <v>1</v>
      </c>
      <c r="O61" s="135"/>
      <c r="P61" s="135"/>
    </row>
    <row r="62" spans="1:16" x14ac:dyDescent="0.15">
      <c r="A62" s="135" t="s">
        <v>29</v>
      </c>
      <c r="B62" s="135">
        <f>'将来負担比率（分子）の構造'!I$45</f>
        <v>8606</v>
      </c>
      <c r="C62" s="135"/>
      <c r="D62" s="135"/>
      <c r="E62" s="135">
        <f>'将来負担比率（分子）の構造'!J$45</f>
        <v>8246</v>
      </c>
      <c r="F62" s="135"/>
      <c r="G62" s="135"/>
      <c r="H62" s="135">
        <f>'将来負担比率（分子）の構造'!K$45</f>
        <v>8356</v>
      </c>
      <c r="I62" s="135"/>
      <c r="J62" s="135"/>
      <c r="K62" s="135">
        <f>'将来負担比率（分子）の構造'!L$45</f>
        <v>7850</v>
      </c>
      <c r="L62" s="135"/>
      <c r="M62" s="135"/>
      <c r="N62" s="135">
        <f>'将来負担比率（分子）の構造'!M$45</f>
        <v>6968</v>
      </c>
      <c r="O62" s="135"/>
      <c r="P62" s="135"/>
    </row>
    <row r="63" spans="1:16" x14ac:dyDescent="0.15">
      <c r="A63" s="135" t="s">
        <v>28</v>
      </c>
      <c r="B63" s="135">
        <f>'将来負担比率（分子）の構造'!I$44</f>
        <v>6976</v>
      </c>
      <c r="C63" s="135"/>
      <c r="D63" s="135"/>
      <c r="E63" s="135">
        <f>'将来負担比率（分子）の構造'!J$44</f>
        <v>5949</v>
      </c>
      <c r="F63" s="135"/>
      <c r="G63" s="135"/>
      <c r="H63" s="135">
        <f>'将来負担比率（分子）の構造'!K$44</f>
        <v>4932</v>
      </c>
      <c r="I63" s="135"/>
      <c r="J63" s="135"/>
      <c r="K63" s="135">
        <f>'将来負担比率（分子）の構造'!L$44</f>
        <v>3895</v>
      </c>
      <c r="L63" s="135"/>
      <c r="M63" s="135"/>
      <c r="N63" s="135">
        <f>'将来負担比率（分子）の構造'!M$44</f>
        <v>2856</v>
      </c>
      <c r="O63" s="135"/>
      <c r="P63" s="135"/>
    </row>
    <row r="64" spans="1:16" x14ac:dyDescent="0.15">
      <c r="A64" s="135" t="s">
        <v>27</v>
      </c>
      <c r="B64" s="135">
        <f>'将来負担比率（分子）の構造'!I$43</f>
        <v>34156</v>
      </c>
      <c r="C64" s="135"/>
      <c r="D64" s="135"/>
      <c r="E64" s="135">
        <f>'将来負担比率（分子）の構造'!J$43</f>
        <v>35308</v>
      </c>
      <c r="F64" s="135"/>
      <c r="G64" s="135"/>
      <c r="H64" s="135">
        <f>'将来負担比率（分子）の構造'!K$43</f>
        <v>35900</v>
      </c>
      <c r="I64" s="135"/>
      <c r="J64" s="135"/>
      <c r="K64" s="135">
        <f>'将来負担比率（分子）の構造'!L$43</f>
        <v>34628</v>
      </c>
      <c r="L64" s="135"/>
      <c r="M64" s="135"/>
      <c r="N64" s="135">
        <f>'将来負担比率（分子）の構造'!M$43</f>
        <v>34056</v>
      </c>
      <c r="O64" s="135"/>
      <c r="P64" s="135"/>
    </row>
    <row r="65" spans="1:16" x14ac:dyDescent="0.15">
      <c r="A65" s="135" t="s">
        <v>26</v>
      </c>
      <c r="B65" s="135">
        <f>'将来負担比率（分子）の構造'!I$42</f>
        <v>751</v>
      </c>
      <c r="C65" s="135"/>
      <c r="D65" s="135"/>
      <c r="E65" s="135">
        <f>'将来負担比率（分子）の構造'!J$42</f>
        <v>414</v>
      </c>
      <c r="F65" s="135"/>
      <c r="G65" s="135"/>
      <c r="H65" s="135">
        <f>'将来負担比率（分子）の構造'!K$42</f>
        <v>332</v>
      </c>
      <c r="I65" s="135"/>
      <c r="J65" s="135"/>
      <c r="K65" s="135">
        <f>'将来負担比率（分子）の構造'!L$42</f>
        <v>250</v>
      </c>
      <c r="L65" s="135"/>
      <c r="M65" s="135"/>
      <c r="N65" s="135">
        <f>'将来負担比率（分子）の構造'!M$42</f>
        <v>181</v>
      </c>
      <c r="O65" s="135"/>
      <c r="P65" s="135"/>
    </row>
    <row r="66" spans="1:16" x14ac:dyDescent="0.15">
      <c r="A66" s="135" t="s">
        <v>25</v>
      </c>
      <c r="B66" s="135">
        <f>'将来負担比率（分子）の構造'!I$41</f>
        <v>61145</v>
      </c>
      <c r="C66" s="135"/>
      <c r="D66" s="135"/>
      <c r="E66" s="135">
        <f>'将来負担比率（分子）の構造'!J$41</f>
        <v>59528</v>
      </c>
      <c r="F66" s="135"/>
      <c r="G66" s="135"/>
      <c r="H66" s="135">
        <f>'将来負担比率（分子）の構造'!K$41</f>
        <v>57835</v>
      </c>
      <c r="I66" s="135"/>
      <c r="J66" s="135"/>
      <c r="K66" s="135">
        <f>'将来負担比率（分子）の構造'!L$41</f>
        <v>58062</v>
      </c>
      <c r="L66" s="135"/>
      <c r="M66" s="135"/>
      <c r="N66" s="135">
        <f>'将来負担比率（分子）の構造'!M$41</f>
        <v>59488</v>
      </c>
      <c r="O66" s="135"/>
      <c r="P66" s="135"/>
    </row>
    <row r="67" spans="1:16" x14ac:dyDescent="0.15">
      <c r="A67" s="135" t="s">
        <v>62</v>
      </c>
      <c r="B67" s="135" t="e">
        <f>NA()</f>
        <v>#N/A</v>
      </c>
      <c r="C67" s="135">
        <f>IF(ISNUMBER('将来負担比率（分子）の構造'!I$52), IF('将来負担比率（分子）の構造'!I$52 &lt; 0, 0, '将来負担比率（分子）の構造'!I$52), NA())</f>
        <v>44326</v>
      </c>
      <c r="D67" s="135" t="e">
        <f>NA()</f>
        <v>#N/A</v>
      </c>
      <c r="E67" s="135" t="e">
        <f>NA()</f>
        <v>#N/A</v>
      </c>
      <c r="F67" s="135">
        <f>IF(ISNUMBER('将来負担比率（分子）の構造'!J$52), IF('将来負担比率（分子）の構造'!J$52 &lt; 0, 0, '将来負担比率（分子）の構造'!J$52), NA())</f>
        <v>42637</v>
      </c>
      <c r="G67" s="135" t="e">
        <f>NA()</f>
        <v>#N/A</v>
      </c>
      <c r="H67" s="135" t="e">
        <f>NA()</f>
        <v>#N/A</v>
      </c>
      <c r="I67" s="135">
        <f>IF(ISNUMBER('将来負担比率（分子）の構造'!K$52), IF('将来負担比率（分子）の構造'!K$52 &lt; 0, 0, '将来負担比率（分子）の構造'!K$52), NA())</f>
        <v>41341</v>
      </c>
      <c r="J67" s="135" t="e">
        <f>NA()</f>
        <v>#N/A</v>
      </c>
      <c r="K67" s="135" t="e">
        <f>NA()</f>
        <v>#N/A</v>
      </c>
      <c r="L67" s="135">
        <f>IF(ISNUMBER('将来負担比率（分子）の構造'!L$52), IF('将来負担比率（分子）の構造'!L$52 &lt; 0, 0, '将来負担比率（分子）の構造'!L$52), NA())</f>
        <v>38621</v>
      </c>
      <c r="M67" s="135" t="e">
        <f>NA()</f>
        <v>#N/A</v>
      </c>
      <c r="N67" s="135" t="e">
        <f>NA()</f>
        <v>#N/A</v>
      </c>
      <c r="O67" s="135">
        <f>IF(ISNUMBER('将来負担比率（分子）の構造'!M$52), IF('将来負担比率（分子）の構造'!M$52 &lt; 0, 0, '将来負担比率（分子）の構造'!M$52), NA())</f>
        <v>37049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7947979</v>
      </c>
      <c r="S5" s="583"/>
      <c r="T5" s="583"/>
      <c r="U5" s="583"/>
      <c r="V5" s="583"/>
      <c r="W5" s="583"/>
      <c r="X5" s="583"/>
      <c r="Y5" s="584"/>
      <c r="Z5" s="585">
        <v>15.4</v>
      </c>
      <c r="AA5" s="585"/>
      <c r="AB5" s="585"/>
      <c r="AC5" s="585"/>
      <c r="AD5" s="586">
        <v>7947979</v>
      </c>
      <c r="AE5" s="586"/>
      <c r="AF5" s="586"/>
      <c r="AG5" s="586"/>
      <c r="AH5" s="586"/>
      <c r="AI5" s="586"/>
      <c r="AJ5" s="586"/>
      <c r="AK5" s="586"/>
      <c r="AL5" s="587">
        <v>27.1</v>
      </c>
      <c r="AM5" s="588"/>
      <c r="AN5" s="588"/>
      <c r="AO5" s="589"/>
      <c r="AP5" s="579" t="s">
        <v>207</v>
      </c>
      <c r="AQ5" s="580"/>
      <c r="AR5" s="580"/>
      <c r="AS5" s="580"/>
      <c r="AT5" s="580"/>
      <c r="AU5" s="580"/>
      <c r="AV5" s="580"/>
      <c r="AW5" s="580"/>
      <c r="AX5" s="580"/>
      <c r="AY5" s="580"/>
      <c r="AZ5" s="580"/>
      <c r="BA5" s="580"/>
      <c r="BB5" s="580"/>
      <c r="BC5" s="580"/>
      <c r="BD5" s="580"/>
      <c r="BE5" s="580"/>
      <c r="BF5" s="581"/>
      <c r="BG5" s="593">
        <v>7920223</v>
      </c>
      <c r="BH5" s="594"/>
      <c r="BI5" s="594"/>
      <c r="BJ5" s="594"/>
      <c r="BK5" s="594"/>
      <c r="BL5" s="594"/>
      <c r="BM5" s="594"/>
      <c r="BN5" s="595"/>
      <c r="BO5" s="596">
        <v>99.7</v>
      </c>
      <c r="BP5" s="596"/>
      <c r="BQ5" s="596"/>
      <c r="BR5" s="596"/>
      <c r="BS5" s="597">
        <v>100952</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739282</v>
      </c>
      <c r="S6" s="594"/>
      <c r="T6" s="594"/>
      <c r="U6" s="594"/>
      <c r="V6" s="594"/>
      <c r="W6" s="594"/>
      <c r="X6" s="594"/>
      <c r="Y6" s="595"/>
      <c r="Z6" s="596">
        <v>1.4</v>
      </c>
      <c r="AA6" s="596"/>
      <c r="AB6" s="596"/>
      <c r="AC6" s="596"/>
      <c r="AD6" s="597">
        <v>739282</v>
      </c>
      <c r="AE6" s="597"/>
      <c r="AF6" s="597"/>
      <c r="AG6" s="597"/>
      <c r="AH6" s="597"/>
      <c r="AI6" s="597"/>
      <c r="AJ6" s="597"/>
      <c r="AK6" s="597"/>
      <c r="AL6" s="598">
        <v>2.5</v>
      </c>
      <c r="AM6" s="599"/>
      <c r="AN6" s="599"/>
      <c r="AO6" s="600"/>
      <c r="AP6" s="590" t="s">
        <v>212</v>
      </c>
      <c r="AQ6" s="591"/>
      <c r="AR6" s="591"/>
      <c r="AS6" s="591"/>
      <c r="AT6" s="591"/>
      <c r="AU6" s="591"/>
      <c r="AV6" s="591"/>
      <c r="AW6" s="591"/>
      <c r="AX6" s="591"/>
      <c r="AY6" s="591"/>
      <c r="AZ6" s="591"/>
      <c r="BA6" s="591"/>
      <c r="BB6" s="591"/>
      <c r="BC6" s="591"/>
      <c r="BD6" s="591"/>
      <c r="BE6" s="591"/>
      <c r="BF6" s="592"/>
      <c r="BG6" s="593">
        <v>7920223</v>
      </c>
      <c r="BH6" s="594"/>
      <c r="BI6" s="594"/>
      <c r="BJ6" s="594"/>
      <c r="BK6" s="594"/>
      <c r="BL6" s="594"/>
      <c r="BM6" s="594"/>
      <c r="BN6" s="595"/>
      <c r="BO6" s="596">
        <v>99.7</v>
      </c>
      <c r="BP6" s="596"/>
      <c r="BQ6" s="596"/>
      <c r="BR6" s="596"/>
      <c r="BS6" s="597">
        <v>100952</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349846</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349846</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13178</v>
      </c>
      <c r="S7" s="594"/>
      <c r="T7" s="594"/>
      <c r="U7" s="594"/>
      <c r="V7" s="594"/>
      <c r="W7" s="594"/>
      <c r="X7" s="594"/>
      <c r="Y7" s="595"/>
      <c r="Z7" s="596">
        <v>0</v>
      </c>
      <c r="AA7" s="596"/>
      <c r="AB7" s="596"/>
      <c r="AC7" s="596"/>
      <c r="AD7" s="597">
        <v>13178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3206422</v>
      </c>
      <c r="BH7" s="594"/>
      <c r="BI7" s="594"/>
      <c r="BJ7" s="594"/>
      <c r="BK7" s="594"/>
      <c r="BL7" s="594"/>
      <c r="BM7" s="594"/>
      <c r="BN7" s="595"/>
      <c r="BO7" s="596">
        <v>40.299999999999997</v>
      </c>
      <c r="BP7" s="596"/>
      <c r="BQ7" s="596"/>
      <c r="BR7" s="596"/>
      <c r="BS7" s="597">
        <v>100952</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5058097</v>
      </c>
      <c r="CS7" s="594"/>
      <c r="CT7" s="594"/>
      <c r="CU7" s="594"/>
      <c r="CV7" s="594"/>
      <c r="CW7" s="594"/>
      <c r="CX7" s="594"/>
      <c r="CY7" s="595"/>
      <c r="CZ7" s="596">
        <v>10.1</v>
      </c>
      <c r="DA7" s="596"/>
      <c r="DB7" s="596"/>
      <c r="DC7" s="596"/>
      <c r="DD7" s="602">
        <v>309743</v>
      </c>
      <c r="DE7" s="594"/>
      <c r="DF7" s="594"/>
      <c r="DG7" s="594"/>
      <c r="DH7" s="594"/>
      <c r="DI7" s="594"/>
      <c r="DJ7" s="594"/>
      <c r="DK7" s="594"/>
      <c r="DL7" s="594"/>
      <c r="DM7" s="594"/>
      <c r="DN7" s="594"/>
      <c r="DO7" s="594"/>
      <c r="DP7" s="595"/>
      <c r="DQ7" s="602">
        <v>3836761</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35051</v>
      </c>
      <c r="S8" s="594"/>
      <c r="T8" s="594"/>
      <c r="U8" s="594"/>
      <c r="V8" s="594"/>
      <c r="W8" s="594"/>
      <c r="X8" s="594"/>
      <c r="Y8" s="595"/>
      <c r="Z8" s="596">
        <v>0.1</v>
      </c>
      <c r="AA8" s="596"/>
      <c r="AB8" s="596"/>
      <c r="AC8" s="596"/>
      <c r="AD8" s="597">
        <v>35051</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131342</v>
      </c>
      <c r="BH8" s="594"/>
      <c r="BI8" s="594"/>
      <c r="BJ8" s="594"/>
      <c r="BK8" s="594"/>
      <c r="BL8" s="594"/>
      <c r="BM8" s="594"/>
      <c r="BN8" s="595"/>
      <c r="BO8" s="596">
        <v>1.7</v>
      </c>
      <c r="BP8" s="596"/>
      <c r="BQ8" s="596"/>
      <c r="BR8" s="596"/>
      <c r="BS8" s="602" t="s">
        <v>112</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15088431</v>
      </c>
      <c r="CS8" s="594"/>
      <c r="CT8" s="594"/>
      <c r="CU8" s="594"/>
      <c r="CV8" s="594"/>
      <c r="CW8" s="594"/>
      <c r="CX8" s="594"/>
      <c r="CY8" s="595"/>
      <c r="CZ8" s="596">
        <v>30</v>
      </c>
      <c r="DA8" s="596"/>
      <c r="DB8" s="596"/>
      <c r="DC8" s="596"/>
      <c r="DD8" s="602">
        <v>1138921</v>
      </c>
      <c r="DE8" s="594"/>
      <c r="DF8" s="594"/>
      <c r="DG8" s="594"/>
      <c r="DH8" s="594"/>
      <c r="DI8" s="594"/>
      <c r="DJ8" s="594"/>
      <c r="DK8" s="594"/>
      <c r="DL8" s="594"/>
      <c r="DM8" s="594"/>
      <c r="DN8" s="594"/>
      <c r="DO8" s="594"/>
      <c r="DP8" s="595"/>
      <c r="DQ8" s="602">
        <v>7127723</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15250</v>
      </c>
      <c r="S9" s="594"/>
      <c r="T9" s="594"/>
      <c r="U9" s="594"/>
      <c r="V9" s="594"/>
      <c r="W9" s="594"/>
      <c r="X9" s="594"/>
      <c r="Y9" s="595"/>
      <c r="Z9" s="596">
        <v>0</v>
      </c>
      <c r="AA9" s="596"/>
      <c r="AB9" s="596"/>
      <c r="AC9" s="596"/>
      <c r="AD9" s="597">
        <v>15250</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2458716</v>
      </c>
      <c r="BH9" s="594"/>
      <c r="BI9" s="594"/>
      <c r="BJ9" s="594"/>
      <c r="BK9" s="594"/>
      <c r="BL9" s="594"/>
      <c r="BM9" s="594"/>
      <c r="BN9" s="595"/>
      <c r="BO9" s="596">
        <v>30.9</v>
      </c>
      <c r="BP9" s="596"/>
      <c r="BQ9" s="596"/>
      <c r="BR9" s="596"/>
      <c r="BS9" s="602" t="s">
        <v>112</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4799274</v>
      </c>
      <c r="CS9" s="594"/>
      <c r="CT9" s="594"/>
      <c r="CU9" s="594"/>
      <c r="CV9" s="594"/>
      <c r="CW9" s="594"/>
      <c r="CX9" s="594"/>
      <c r="CY9" s="595"/>
      <c r="CZ9" s="596">
        <v>9.5</v>
      </c>
      <c r="DA9" s="596"/>
      <c r="DB9" s="596"/>
      <c r="DC9" s="596"/>
      <c r="DD9" s="602">
        <v>403242</v>
      </c>
      <c r="DE9" s="594"/>
      <c r="DF9" s="594"/>
      <c r="DG9" s="594"/>
      <c r="DH9" s="594"/>
      <c r="DI9" s="594"/>
      <c r="DJ9" s="594"/>
      <c r="DK9" s="594"/>
      <c r="DL9" s="594"/>
      <c r="DM9" s="594"/>
      <c r="DN9" s="594"/>
      <c r="DO9" s="594"/>
      <c r="DP9" s="595"/>
      <c r="DQ9" s="602">
        <v>3450028</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1001821</v>
      </c>
      <c r="S10" s="594"/>
      <c r="T10" s="594"/>
      <c r="U10" s="594"/>
      <c r="V10" s="594"/>
      <c r="W10" s="594"/>
      <c r="X10" s="594"/>
      <c r="Y10" s="595"/>
      <c r="Z10" s="596">
        <v>1.9</v>
      </c>
      <c r="AA10" s="596"/>
      <c r="AB10" s="596"/>
      <c r="AC10" s="596"/>
      <c r="AD10" s="597">
        <v>1001821</v>
      </c>
      <c r="AE10" s="597"/>
      <c r="AF10" s="597"/>
      <c r="AG10" s="597"/>
      <c r="AH10" s="597"/>
      <c r="AI10" s="597"/>
      <c r="AJ10" s="597"/>
      <c r="AK10" s="597"/>
      <c r="AL10" s="598">
        <v>3.4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244881</v>
      </c>
      <c r="BH10" s="594"/>
      <c r="BI10" s="594"/>
      <c r="BJ10" s="594"/>
      <c r="BK10" s="594"/>
      <c r="BL10" s="594"/>
      <c r="BM10" s="594"/>
      <c r="BN10" s="595"/>
      <c r="BO10" s="596">
        <v>3.1</v>
      </c>
      <c r="BP10" s="596"/>
      <c r="BQ10" s="596"/>
      <c r="BR10" s="596"/>
      <c r="BS10" s="602">
        <v>40609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174048</v>
      </c>
      <c r="CS10" s="594"/>
      <c r="CT10" s="594"/>
      <c r="CU10" s="594"/>
      <c r="CV10" s="594"/>
      <c r="CW10" s="594"/>
      <c r="CX10" s="594"/>
      <c r="CY10" s="595"/>
      <c r="CZ10" s="596">
        <v>0.3</v>
      </c>
      <c r="DA10" s="596"/>
      <c r="DB10" s="596"/>
      <c r="DC10" s="596"/>
      <c r="DD10" s="602">
        <v>1296</v>
      </c>
      <c r="DE10" s="594"/>
      <c r="DF10" s="594"/>
      <c r="DG10" s="594"/>
      <c r="DH10" s="594"/>
      <c r="DI10" s="594"/>
      <c r="DJ10" s="594"/>
      <c r="DK10" s="594"/>
      <c r="DL10" s="594"/>
      <c r="DM10" s="594"/>
      <c r="DN10" s="594"/>
      <c r="DO10" s="594"/>
      <c r="DP10" s="595"/>
      <c r="DQ10" s="602">
        <v>82050</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v>14834</v>
      </c>
      <c r="S11" s="594"/>
      <c r="T11" s="594"/>
      <c r="U11" s="594"/>
      <c r="V11" s="594"/>
      <c r="W11" s="594"/>
      <c r="X11" s="594"/>
      <c r="Y11" s="595"/>
      <c r="Z11" s="596">
        <v>0</v>
      </c>
      <c r="AA11" s="596"/>
      <c r="AB11" s="596"/>
      <c r="AC11" s="596"/>
      <c r="AD11" s="597">
        <v>14834</v>
      </c>
      <c r="AE11" s="597"/>
      <c r="AF11" s="597"/>
      <c r="AG11" s="597"/>
      <c r="AH11" s="597"/>
      <c r="AI11" s="597"/>
      <c r="AJ11" s="597"/>
      <c r="AK11" s="597"/>
      <c r="AL11" s="598">
        <v>0.1</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371483</v>
      </c>
      <c r="BH11" s="594"/>
      <c r="BI11" s="594"/>
      <c r="BJ11" s="594"/>
      <c r="BK11" s="594"/>
      <c r="BL11" s="594"/>
      <c r="BM11" s="594"/>
      <c r="BN11" s="595"/>
      <c r="BO11" s="596">
        <v>4.7</v>
      </c>
      <c r="BP11" s="596"/>
      <c r="BQ11" s="596"/>
      <c r="BR11" s="596"/>
      <c r="BS11" s="602">
        <v>60343</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3208157</v>
      </c>
      <c r="CS11" s="594"/>
      <c r="CT11" s="594"/>
      <c r="CU11" s="594"/>
      <c r="CV11" s="594"/>
      <c r="CW11" s="594"/>
      <c r="CX11" s="594"/>
      <c r="CY11" s="595"/>
      <c r="CZ11" s="596">
        <v>6.4</v>
      </c>
      <c r="DA11" s="596"/>
      <c r="DB11" s="596"/>
      <c r="DC11" s="596"/>
      <c r="DD11" s="602">
        <v>914197</v>
      </c>
      <c r="DE11" s="594"/>
      <c r="DF11" s="594"/>
      <c r="DG11" s="594"/>
      <c r="DH11" s="594"/>
      <c r="DI11" s="594"/>
      <c r="DJ11" s="594"/>
      <c r="DK11" s="594"/>
      <c r="DL11" s="594"/>
      <c r="DM11" s="594"/>
      <c r="DN11" s="594"/>
      <c r="DO11" s="594"/>
      <c r="DP11" s="595"/>
      <c r="DQ11" s="602">
        <v>2117484</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3828989</v>
      </c>
      <c r="BH12" s="594"/>
      <c r="BI12" s="594"/>
      <c r="BJ12" s="594"/>
      <c r="BK12" s="594"/>
      <c r="BL12" s="594"/>
      <c r="BM12" s="594"/>
      <c r="BN12" s="595"/>
      <c r="BO12" s="596">
        <v>48.2</v>
      </c>
      <c r="BP12" s="596"/>
      <c r="BQ12" s="596"/>
      <c r="BR12" s="596"/>
      <c r="BS12" s="602" t="s">
        <v>112</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1565802</v>
      </c>
      <c r="CS12" s="594"/>
      <c r="CT12" s="594"/>
      <c r="CU12" s="594"/>
      <c r="CV12" s="594"/>
      <c r="CW12" s="594"/>
      <c r="CX12" s="594"/>
      <c r="CY12" s="595"/>
      <c r="CZ12" s="596">
        <v>3.1</v>
      </c>
      <c r="DA12" s="596"/>
      <c r="DB12" s="596"/>
      <c r="DC12" s="596"/>
      <c r="DD12" s="602">
        <v>136299</v>
      </c>
      <c r="DE12" s="594"/>
      <c r="DF12" s="594"/>
      <c r="DG12" s="594"/>
      <c r="DH12" s="594"/>
      <c r="DI12" s="594"/>
      <c r="DJ12" s="594"/>
      <c r="DK12" s="594"/>
      <c r="DL12" s="594"/>
      <c r="DM12" s="594"/>
      <c r="DN12" s="594"/>
      <c r="DO12" s="594"/>
      <c r="DP12" s="595"/>
      <c r="DQ12" s="602">
        <v>703408</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92994</v>
      </c>
      <c r="S13" s="594"/>
      <c r="T13" s="594"/>
      <c r="U13" s="594"/>
      <c r="V13" s="594"/>
      <c r="W13" s="594"/>
      <c r="X13" s="594"/>
      <c r="Y13" s="595"/>
      <c r="Z13" s="596">
        <v>0.2</v>
      </c>
      <c r="AA13" s="596"/>
      <c r="AB13" s="596"/>
      <c r="AC13" s="596"/>
      <c r="AD13" s="597">
        <v>92994</v>
      </c>
      <c r="AE13" s="597"/>
      <c r="AF13" s="597"/>
      <c r="AG13" s="597"/>
      <c r="AH13" s="597"/>
      <c r="AI13" s="597"/>
      <c r="AJ13" s="597"/>
      <c r="AK13" s="597"/>
      <c r="AL13" s="598">
        <v>0.3</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3801044</v>
      </c>
      <c r="BH13" s="594"/>
      <c r="BI13" s="594"/>
      <c r="BJ13" s="594"/>
      <c r="BK13" s="594"/>
      <c r="BL13" s="594"/>
      <c r="BM13" s="594"/>
      <c r="BN13" s="595"/>
      <c r="BO13" s="596">
        <v>47.8</v>
      </c>
      <c r="BP13" s="596"/>
      <c r="BQ13" s="596"/>
      <c r="BR13" s="596"/>
      <c r="BS13" s="602" t="s">
        <v>112</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6710945</v>
      </c>
      <c r="CS13" s="594"/>
      <c r="CT13" s="594"/>
      <c r="CU13" s="594"/>
      <c r="CV13" s="594"/>
      <c r="CW13" s="594"/>
      <c r="CX13" s="594"/>
      <c r="CY13" s="595"/>
      <c r="CZ13" s="596">
        <v>13.3</v>
      </c>
      <c r="DA13" s="596"/>
      <c r="DB13" s="596"/>
      <c r="DC13" s="596"/>
      <c r="DD13" s="602">
        <v>3235554</v>
      </c>
      <c r="DE13" s="594"/>
      <c r="DF13" s="594"/>
      <c r="DG13" s="594"/>
      <c r="DH13" s="594"/>
      <c r="DI13" s="594"/>
      <c r="DJ13" s="594"/>
      <c r="DK13" s="594"/>
      <c r="DL13" s="594"/>
      <c r="DM13" s="594"/>
      <c r="DN13" s="594"/>
      <c r="DO13" s="594"/>
      <c r="DP13" s="595"/>
      <c r="DQ13" s="602">
        <v>3862085</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217650</v>
      </c>
      <c r="BH14" s="594"/>
      <c r="BI14" s="594"/>
      <c r="BJ14" s="594"/>
      <c r="BK14" s="594"/>
      <c r="BL14" s="594"/>
      <c r="BM14" s="594"/>
      <c r="BN14" s="595"/>
      <c r="BO14" s="596">
        <v>2.7</v>
      </c>
      <c r="BP14" s="596"/>
      <c r="BQ14" s="596"/>
      <c r="BR14" s="596"/>
      <c r="BS14" s="602" t="s">
        <v>112</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1698335</v>
      </c>
      <c r="CS14" s="594"/>
      <c r="CT14" s="594"/>
      <c r="CU14" s="594"/>
      <c r="CV14" s="594"/>
      <c r="CW14" s="594"/>
      <c r="CX14" s="594"/>
      <c r="CY14" s="595"/>
      <c r="CZ14" s="596">
        <v>3.4</v>
      </c>
      <c r="DA14" s="596"/>
      <c r="DB14" s="596"/>
      <c r="DC14" s="596"/>
      <c r="DD14" s="602">
        <v>43393</v>
      </c>
      <c r="DE14" s="594"/>
      <c r="DF14" s="594"/>
      <c r="DG14" s="594"/>
      <c r="DH14" s="594"/>
      <c r="DI14" s="594"/>
      <c r="DJ14" s="594"/>
      <c r="DK14" s="594"/>
      <c r="DL14" s="594"/>
      <c r="DM14" s="594"/>
      <c r="DN14" s="594"/>
      <c r="DO14" s="594"/>
      <c r="DP14" s="595"/>
      <c r="DQ14" s="602">
        <v>1606979</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26519</v>
      </c>
      <c r="S15" s="594"/>
      <c r="T15" s="594"/>
      <c r="U15" s="594"/>
      <c r="V15" s="594"/>
      <c r="W15" s="594"/>
      <c r="X15" s="594"/>
      <c r="Y15" s="595"/>
      <c r="Z15" s="596">
        <v>0.1</v>
      </c>
      <c r="AA15" s="596"/>
      <c r="AB15" s="596"/>
      <c r="AC15" s="596"/>
      <c r="AD15" s="597">
        <v>26519</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667162</v>
      </c>
      <c r="BH15" s="594"/>
      <c r="BI15" s="594"/>
      <c r="BJ15" s="594"/>
      <c r="BK15" s="594"/>
      <c r="BL15" s="594"/>
      <c r="BM15" s="594"/>
      <c r="BN15" s="595"/>
      <c r="BO15" s="596">
        <v>8.4</v>
      </c>
      <c r="BP15" s="596"/>
      <c r="BQ15" s="596"/>
      <c r="BR15" s="596"/>
      <c r="BS15" s="602" t="s">
        <v>112</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5506539</v>
      </c>
      <c r="CS15" s="594"/>
      <c r="CT15" s="594"/>
      <c r="CU15" s="594"/>
      <c r="CV15" s="594"/>
      <c r="CW15" s="594"/>
      <c r="CX15" s="594"/>
      <c r="CY15" s="595"/>
      <c r="CZ15" s="596">
        <v>10.9</v>
      </c>
      <c r="DA15" s="596"/>
      <c r="DB15" s="596"/>
      <c r="DC15" s="596"/>
      <c r="DD15" s="602">
        <v>1448879</v>
      </c>
      <c r="DE15" s="594"/>
      <c r="DF15" s="594"/>
      <c r="DG15" s="594"/>
      <c r="DH15" s="594"/>
      <c r="DI15" s="594"/>
      <c r="DJ15" s="594"/>
      <c r="DK15" s="594"/>
      <c r="DL15" s="594"/>
      <c r="DM15" s="594"/>
      <c r="DN15" s="594"/>
      <c r="DO15" s="594"/>
      <c r="DP15" s="595"/>
      <c r="DQ15" s="602">
        <v>3695117</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21197387</v>
      </c>
      <c r="S16" s="594"/>
      <c r="T16" s="594"/>
      <c r="U16" s="594"/>
      <c r="V16" s="594"/>
      <c r="W16" s="594"/>
      <c r="X16" s="594"/>
      <c r="Y16" s="595"/>
      <c r="Z16" s="596">
        <v>41.2</v>
      </c>
      <c r="AA16" s="596"/>
      <c r="AB16" s="596"/>
      <c r="AC16" s="596"/>
      <c r="AD16" s="597">
        <v>19345694</v>
      </c>
      <c r="AE16" s="597"/>
      <c r="AF16" s="597"/>
      <c r="AG16" s="597"/>
      <c r="AH16" s="597"/>
      <c r="AI16" s="597"/>
      <c r="AJ16" s="597"/>
      <c r="AK16" s="597"/>
      <c r="AL16" s="598">
        <v>66.099999999999994</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69879</v>
      </c>
      <c r="CS16" s="594"/>
      <c r="CT16" s="594"/>
      <c r="CU16" s="594"/>
      <c r="CV16" s="594"/>
      <c r="CW16" s="594"/>
      <c r="CX16" s="594"/>
      <c r="CY16" s="595"/>
      <c r="CZ16" s="596">
        <v>0.1</v>
      </c>
      <c r="DA16" s="596"/>
      <c r="DB16" s="596"/>
      <c r="DC16" s="596"/>
      <c r="DD16" s="602" t="s">
        <v>112</v>
      </c>
      <c r="DE16" s="594"/>
      <c r="DF16" s="594"/>
      <c r="DG16" s="594"/>
      <c r="DH16" s="594"/>
      <c r="DI16" s="594"/>
      <c r="DJ16" s="594"/>
      <c r="DK16" s="594"/>
      <c r="DL16" s="594"/>
      <c r="DM16" s="594"/>
      <c r="DN16" s="594"/>
      <c r="DO16" s="594"/>
      <c r="DP16" s="595"/>
      <c r="DQ16" s="602">
        <v>29177</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19345694</v>
      </c>
      <c r="S17" s="594"/>
      <c r="T17" s="594"/>
      <c r="U17" s="594"/>
      <c r="V17" s="594"/>
      <c r="W17" s="594"/>
      <c r="X17" s="594"/>
      <c r="Y17" s="595"/>
      <c r="Z17" s="596">
        <v>37.6</v>
      </c>
      <c r="AA17" s="596"/>
      <c r="AB17" s="596"/>
      <c r="AC17" s="596"/>
      <c r="AD17" s="597">
        <v>19345694</v>
      </c>
      <c r="AE17" s="597"/>
      <c r="AF17" s="597"/>
      <c r="AG17" s="597"/>
      <c r="AH17" s="597"/>
      <c r="AI17" s="597"/>
      <c r="AJ17" s="597"/>
      <c r="AK17" s="597"/>
      <c r="AL17" s="598">
        <v>66.099999999999994</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6092694</v>
      </c>
      <c r="CS17" s="594"/>
      <c r="CT17" s="594"/>
      <c r="CU17" s="594"/>
      <c r="CV17" s="594"/>
      <c r="CW17" s="594"/>
      <c r="CX17" s="594"/>
      <c r="CY17" s="595"/>
      <c r="CZ17" s="596">
        <v>12.1</v>
      </c>
      <c r="DA17" s="596"/>
      <c r="DB17" s="596"/>
      <c r="DC17" s="596"/>
      <c r="DD17" s="602" t="s">
        <v>112</v>
      </c>
      <c r="DE17" s="594"/>
      <c r="DF17" s="594"/>
      <c r="DG17" s="594"/>
      <c r="DH17" s="594"/>
      <c r="DI17" s="594"/>
      <c r="DJ17" s="594"/>
      <c r="DK17" s="594"/>
      <c r="DL17" s="594"/>
      <c r="DM17" s="594"/>
      <c r="DN17" s="594"/>
      <c r="DO17" s="594"/>
      <c r="DP17" s="595"/>
      <c r="DQ17" s="602">
        <v>5986748</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1851454</v>
      </c>
      <c r="S18" s="594"/>
      <c r="T18" s="594"/>
      <c r="U18" s="594"/>
      <c r="V18" s="594"/>
      <c r="W18" s="594"/>
      <c r="X18" s="594"/>
      <c r="Y18" s="595"/>
      <c r="Z18" s="596">
        <v>3.6</v>
      </c>
      <c r="AA18" s="596"/>
      <c r="AB18" s="596"/>
      <c r="AC18" s="596"/>
      <c r="AD18" s="597" t="s">
        <v>112</v>
      </c>
      <c r="AE18" s="597"/>
      <c r="AF18" s="597"/>
      <c r="AG18" s="597"/>
      <c r="AH18" s="597"/>
      <c r="AI18" s="597"/>
      <c r="AJ18" s="597"/>
      <c r="AK18" s="597"/>
      <c r="AL18" s="598" t="s">
        <v>112</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239</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27756</v>
      </c>
      <c r="BH19" s="594"/>
      <c r="BI19" s="594"/>
      <c r="BJ19" s="594"/>
      <c r="BK19" s="594"/>
      <c r="BL19" s="594"/>
      <c r="BM19" s="594"/>
      <c r="BN19" s="595"/>
      <c r="BO19" s="596">
        <v>0.3</v>
      </c>
      <c r="BP19" s="596"/>
      <c r="BQ19" s="596"/>
      <c r="BR19" s="596"/>
      <c r="BS19" s="602" t="s">
        <v>112</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31084295</v>
      </c>
      <c r="S20" s="594"/>
      <c r="T20" s="594"/>
      <c r="U20" s="594"/>
      <c r="V20" s="594"/>
      <c r="W20" s="594"/>
      <c r="X20" s="594"/>
      <c r="Y20" s="595"/>
      <c r="Z20" s="596">
        <v>60.4</v>
      </c>
      <c r="AA20" s="596"/>
      <c r="AB20" s="596"/>
      <c r="AC20" s="596"/>
      <c r="AD20" s="597">
        <v>29232602</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27756</v>
      </c>
      <c r="BH20" s="594"/>
      <c r="BI20" s="594"/>
      <c r="BJ20" s="594"/>
      <c r="BK20" s="594"/>
      <c r="BL20" s="594"/>
      <c r="BM20" s="594"/>
      <c r="BN20" s="595"/>
      <c r="BO20" s="596">
        <v>0.3</v>
      </c>
      <c r="BP20" s="596"/>
      <c r="BQ20" s="596"/>
      <c r="BR20" s="596"/>
      <c r="BS20" s="602" t="s">
        <v>112</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50322047</v>
      </c>
      <c r="CS20" s="594"/>
      <c r="CT20" s="594"/>
      <c r="CU20" s="594"/>
      <c r="CV20" s="594"/>
      <c r="CW20" s="594"/>
      <c r="CX20" s="594"/>
      <c r="CY20" s="595"/>
      <c r="CZ20" s="596">
        <v>100</v>
      </c>
      <c r="DA20" s="596"/>
      <c r="DB20" s="596"/>
      <c r="DC20" s="596"/>
      <c r="DD20" s="602">
        <v>7631524</v>
      </c>
      <c r="DE20" s="594"/>
      <c r="DF20" s="594"/>
      <c r="DG20" s="594"/>
      <c r="DH20" s="594"/>
      <c r="DI20" s="594"/>
      <c r="DJ20" s="594"/>
      <c r="DK20" s="594"/>
      <c r="DL20" s="594"/>
      <c r="DM20" s="594"/>
      <c r="DN20" s="594"/>
      <c r="DO20" s="594"/>
      <c r="DP20" s="595"/>
      <c r="DQ20" s="602">
        <v>32847406</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16395</v>
      </c>
      <c r="S21" s="594"/>
      <c r="T21" s="594"/>
      <c r="U21" s="594"/>
      <c r="V21" s="594"/>
      <c r="W21" s="594"/>
      <c r="X21" s="594"/>
      <c r="Y21" s="595"/>
      <c r="Z21" s="596">
        <v>0</v>
      </c>
      <c r="AA21" s="596"/>
      <c r="AB21" s="596"/>
      <c r="AC21" s="596"/>
      <c r="AD21" s="597">
        <v>16395</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27756</v>
      </c>
      <c r="BH21" s="594"/>
      <c r="BI21" s="594"/>
      <c r="BJ21" s="594"/>
      <c r="BK21" s="594"/>
      <c r="BL21" s="594"/>
      <c r="BM21" s="594"/>
      <c r="BN21" s="595"/>
      <c r="BO21" s="596">
        <v>0.3</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415238</v>
      </c>
      <c r="S22" s="594"/>
      <c r="T22" s="594"/>
      <c r="U22" s="594"/>
      <c r="V22" s="594"/>
      <c r="W22" s="594"/>
      <c r="X22" s="594"/>
      <c r="Y22" s="595"/>
      <c r="Z22" s="596">
        <v>0.8</v>
      </c>
      <c r="AA22" s="596"/>
      <c r="AB22" s="596"/>
      <c r="AC22" s="596"/>
      <c r="AD22" s="597">
        <v>1749</v>
      </c>
      <c r="AE22" s="597"/>
      <c r="AF22" s="597"/>
      <c r="AG22" s="597"/>
      <c r="AH22" s="597"/>
      <c r="AI22" s="597"/>
      <c r="AJ22" s="597"/>
      <c r="AK22" s="597"/>
      <c r="AL22" s="598">
        <v>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302809</v>
      </c>
      <c r="S23" s="594"/>
      <c r="T23" s="594"/>
      <c r="U23" s="594"/>
      <c r="V23" s="594"/>
      <c r="W23" s="594"/>
      <c r="X23" s="594"/>
      <c r="Y23" s="595"/>
      <c r="Z23" s="596">
        <v>0.6</v>
      </c>
      <c r="AA23" s="596"/>
      <c r="AB23" s="596"/>
      <c r="AC23" s="596"/>
      <c r="AD23" s="597">
        <v>34659</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169726</v>
      </c>
      <c r="S24" s="594"/>
      <c r="T24" s="594"/>
      <c r="U24" s="594"/>
      <c r="V24" s="594"/>
      <c r="W24" s="594"/>
      <c r="X24" s="594"/>
      <c r="Y24" s="595"/>
      <c r="Z24" s="596">
        <v>0.3</v>
      </c>
      <c r="AA24" s="596"/>
      <c r="AB24" s="596"/>
      <c r="AC24" s="596"/>
      <c r="AD24" s="597" t="s">
        <v>112</v>
      </c>
      <c r="AE24" s="597"/>
      <c r="AF24" s="597"/>
      <c r="AG24" s="597"/>
      <c r="AH24" s="597"/>
      <c r="AI24" s="597"/>
      <c r="AJ24" s="597"/>
      <c r="AK24" s="597"/>
      <c r="AL24" s="598" t="s">
        <v>112</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19355484</v>
      </c>
      <c r="CS24" s="583"/>
      <c r="CT24" s="583"/>
      <c r="CU24" s="583"/>
      <c r="CV24" s="583"/>
      <c r="CW24" s="583"/>
      <c r="CX24" s="583"/>
      <c r="CY24" s="584"/>
      <c r="CZ24" s="622">
        <v>38.5</v>
      </c>
      <c r="DA24" s="623"/>
      <c r="DB24" s="623"/>
      <c r="DC24" s="624"/>
      <c r="DD24" s="621">
        <v>14333529</v>
      </c>
      <c r="DE24" s="583"/>
      <c r="DF24" s="583"/>
      <c r="DG24" s="583"/>
      <c r="DH24" s="583"/>
      <c r="DI24" s="583"/>
      <c r="DJ24" s="583"/>
      <c r="DK24" s="584"/>
      <c r="DL24" s="621">
        <v>14285878</v>
      </c>
      <c r="DM24" s="583"/>
      <c r="DN24" s="583"/>
      <c r="DO24" s="583"/>
      <c r="DP24" s="583"/>
      <c r="DQ24" s="583"/>
      <c r="DR24" s="583"/>
      <c r="DS24" s="583"/>
      <c r="DT24" s="583"/>
      <c r="DU24" s="583"/>
      <c r="DV24" s="584"/>
      <c r="DW24" s="587">
        <v>45.9</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6254132</v>
      </c>
      <c r="S25" s="594"/>
      <c r="T25" s="594"/>
      <c r="U25" s="594"/>
      <c r="V25" s="594"/>
      <c r="W25" s="594"/>
      <c r="X25" s="594"/>
      <c r="Y25" s="595"/>
      <c r="Z25" s="596">
        <v>12.2</v>
      </c>
      <c r="AA25" s="596"/>
      <c r="AB25" s="596"/>
      <c r="AC25" s="596"/>
      <c r="AD25" s="597" t="s">
        <v>112</v>
      </c>
      <c r="AE25" s="597"/>
      <c r="AF25" s="597"/>
      <c r="AG25" s="597"/>
      <c r="AH25" s="597"/>
      <c r="AI25" s="597"/>
      <c r="AJ25" s="597"/>
      <c r="AK25" s="597"/>
      <c r="AL25" s="598" t="s">
        <v>112</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7040688</v>
      </c>
      <c r="CS25" s="625"/>
      <c r="CT25" s="625"/>
      <c r="CU25" s="625"/>
      <c r="CV25" s="625"/>
      <c r="CW25" s="625"/>
      <c r="CX25" s="625"/>
      <c r="CY25" s="626"/>
      <c r="CZ25" s="627">
        <v>14</v>
      </c>
      <c r="DA25" s="628"/>
      <c r="DB25" s="628"/>
      <c r="DC25" s="629"/>
      <c r="DD25" s="602">
        <v>6487388</v>
      </c>
      <c r="DE25" s="625"/>
      <c r="DF25" s="625"/>
      <c r="DG25" s="625"/>
      <c r="DH25" s="625"/>
      <c r="DI25" s="625"/>
      <c r="DJ25" s="625"/>
      <c r="DK25" s="626"/>
      <c r="DL25" s="602">
        <v>6452058</v>
      </c>
      <c r="DM25" s="625"/>
      <c r="DN25" s="625"/>
      <c r="DO25" s="625"/>
      <c r="DP25" s="625"/>
      <c r="DQ25" s="625"/>
      <c r="DR25" s="625"/>
      <c r="DS25" s="625"/>
      <c r="DT25" s="625"/>
      <c r="DU25" s="625"/>
      <c r="DV25" s="626"/>
      <c r="DW25" s="598">
        <v>20.7</v>
      </c>
      <c r="DX25" s="619"/>
      <c r="DY25" s="619"/>
      <c r="DZ25" s="619"/>
      <c r="EA25" s="619"/>
      <c r="EB25" s="619"/>
      <c r="EC25" s="620"/>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4364021</v>
      </c>
      <c r="CS26" s="594"/>
      <c r="CT26" s="594"/>
      <c r="CU26" s="594"/>
      <c r="CV26" s="594"/>
      <c r="CW26" s="594"/>
      <c r="CX26" s="594"/>
      <c r="CY26" s="595"/>
      <c r="CZ26" s="627">
        <v>8.6999999999999993</v>
      </c>
      <c r="DA26" s="628"/>
      <c r="DB26" s="628"/>
      <c r="DC26" s="629"/>
      <c r="DD26" s="602">
        <v>4011334</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19"/>
      <c r="DY26" s="619"/>
      <c r="DZ26" s="619"/>
      <c r="EA26" s="619"/>
      <c r="EB26" s="619"/>
      <c r="EC26" s="620"/>
    </row>
    <row r="27" spans="2:133" ht="11.25" customHeight="1" x14ac:dyDescent="0.15">
      <c r="B27" s="590" t="s">
        <v>278</v>
      </c>
      <c r="C27" s="591"/>
      <c r="D27" s="591"/>
      <c r="E27" s="591"/>
      <c r="F27" s="591"/>
      <c r="G27" s="591"/>
      <c r="H27" s="591"/>
      <c r="I27" s="591"/>
      <c r="J27" s="591"/>
      <c r="K27" s="591"/>
      <c r="L27" s="591"/>
      <c r="M27" s="591"/>
      <c r="N27" s="591"/>
      <c r="O27" s="591"/>
      <c r="P27" s="591"/>
      <c r="Q27" s="592"/>
      <c r="R27" s="593">
        <v>3390866</v>
      </c>
      <c r="S27" s="594"/>
      <c r="T27" s="594"/>
      <c r="U27" s="594"/>
      <c r="V27" s="594"/>
      <c r="W27" s="594"/>
      <c r="X27" s="594"/>
      <c r="Y27" s="595"/>
      <c r="Z27" s="596">
        <v>6.6</v>
      </c>
      <c r="AA27" s="596"/>
      <c r="AB27" s="596"/>
      <c r="AC27" s="596"/>
      <c r="AD27" s="597" t="s">
        <v>112</v>
      </c>
      <c r="AE27" s="597"/>
      <c r="AF27" s="597"/>
      <c r="AG27" s="597"/>
      <c r="AH27" s="597"/>
      <c r="AI27" s="597"/>
      <c r="AJ27" s="597"/>
      <c r="AK27" s="597"/>
      <c r="AL27" s="598" t="s">
        <v>112</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7947979</v>
      </c>
      <c r="BH27" s="594"/>
      <c r="BI27" s="594"/>
      <c r="BJ27" s="594"/>
      <c r="BK27" s="594"/>
      <c r="BL27" s="594"/>
      <c r="BM27" s="594"/>
      <c r="BN27" s="595"/>
      <c r="BO27" s="596">
        <v>100</v>
      </c>
      <c r="BP27" s="596"/>
      <c r="BQ27" s="596"/>
      <c r="BR27" s="596"/>
      <c r="BS27" s="602">
        <v>100952</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6222238</v>
      </c>
      <c r="CS27" s="625"/>
      <c r="CT27" s="625"/>
      <c r="CU27" s="625"/>
      <c r="CV27" s="625"/>
      <c r="CW27" s="625"/>
      <c r="CX27" s="625"/>
      <c r="CY27" s="626"/>
      <c r="CZ27" s="627">
        <v>12.4</v>
      </c>
      <c r="DA27" s="628"/>
      <c r="DB27" s="628"/>
      <c r="DC27" s="629"/>
      <c r="DD27" s="602">
        <v>1859529</v>
      </c>
      <c r="DE27" s="625"/>
      <c r="DF27" s="625"/>
      <c r="DG27" s="625"/>
      <c r="DH27" s="625"/>
      <c r="DI27" s="625"/>
      <c r="DJ27" s="625"/>
      <c r="DK27" s="626"/>
      <c r="DL27" s="602">
        <v>1847558</v>
      </c>
      <c r="DM27" s="625"/>
      <c r="DN27" s="625"/>
      <c r="DO27" s="625"/>
      <c r="DP27" s="625"/>
      <c r="DQ27" s="625"/>
      <c r="DR27" s="625"/>
      <c r="DS27" s="625"/>
      <c r="DT27" s="625"/>
      <c r="DU27" s="625"/>
      <c r="DV27" s="626"/>
      <c r="DW27" s="598">
        <v>5.9</v>
      </c>
      <c r="DX27" s="619"/>
      <c r="DY27" s="619"/>
      <c r="DZ27" s="619"/>
      <c r="EA27" s="619"/>
      <c r="EB27" s="619"/>
      <c r="EC27" s="620"/>
    </row>
    <row r="28" spans="2:133" ht="11.25" customHeight="1" x14ac:dyDescent="0.15">
      <c r="B28" s="590" t="s">
        <v>281</v>
      </c>
      <c r="C28" s="591"/>
      <c r="D28" s="591"/>
      <c r="E28" s="591"/>
      <c r="F28" s="591"/>
      <c r="G28" s="591"/>
      <c r="H28" s="591"/>
      <c r="I28" s="591"/>
      <c r="J28" s="591"/>
      <c r="K28" s="591"/>
      <c r="L28" s="591"/>
      <c r="M28" s="591"/>
      <c r="N28" s="591"/>
      <c r="O28" s="591"/>
      <c r="P28" s="591"/>
      <c r="Q28" s="592"/>
      <c r="R28" s="593">
        <v>76083</v>
      </c>
      <c r="S28" s="594"/>
      <c r="T28" s="594"/>
      <c r="U28" s="594"/>
      <c r="V28" s="594"/>
      <c r="W28" s="594"/>
      <c r="X28" s="594"/>
      <c r="Y28" s="595"/>
      <c r="Z28" s="596">
        <v>0.1</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6092558</v>
      </c>
      <c r="CS28" s="594"/>
      <c r="CT28" s="594"/>
      <c r="CU28" s="594"/>
      <c r="CV28" s="594"/>
      <c r="CW28" s="594"/>
      <c r="CX28" s="594"/>
      <c r="CY28" s="595"/>
      <c r="CZ28" s="627">
        <v>12.1</v>
      </c>
      <c r="DA28" s="628"/>
      <c r="DB28" s="628"/>
      <c r="DC28" s="629"/>
      <c r="DD28" s="602">
        <v>5986612</v>
      </c>
      <c r="DE28" s="594"/>
      <c r="DF28" s="594"/>
      <c r="DG28" s="594"/>
      <c r="DH28" s="594"/>
      <c r="DI28" s="594"/>
      <c r="DJ28" s="594"/>
      <c r="DK28" s="595"/>
      <c r="DL28" s="602">
        <v>5986262</v>
      </c>
      <c r="DM28" s="594"/>
      <c r="DN28" s="594"/>
      <c r="DO28" s="594"/>
      <c r="DP28" s="594"/>
      <c r="DQ28" s="594"/>
      <c r="DR28" s="594"/>
      <c r="DS28" s="594"/>
      <c r="DT28" s="594"/>
      <c r="DU28" s="594"/>
      <c r="DV28" s="595"/>
      <c r="DW28" s="598">
        <v>19.2</v>
      </c>
      <c r="DX28" s="619"/>
      <c r="DY28" s="619"/>
      <c r="DZ28" s="619"/>
      <c r="EA28" s="619"/>
      <c r="EB28" s="619"/>
      <c r="EC28" s="620"/>
    </row>
    <row r="29" spans="2:133" ht="11.25" customHeight="1" x14ac:dyDescent="0.15">
      <c r="B29" s="590" t="s">
        <v>283</v>
      </c>
      <c r="C29" s="591"/>
      <c r="D29" s="591"/>
      <c r="E29" s="591"/>
      <c r="F29" s="591"/>
      <c r="G29" s="591"/>
      <c r="H29" s="591"/>
      <c r="I29" s="591"/>
      <c r="J29" s="591"/>
      <c r="K29" s="591"/>
      <c r="L29" s="591"/>
      <c r="M29" s="591"/>
      <c r="N29" s="591"/>
      <c r="O29" s="591"/>
      <c r="P29" s="591"/>
      <c r="Q29" s="592"/>
      <c r="R29" s="593">
        <v>10393</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6092241</v>
      </c>
      <c r="CS29" s="625"/>
      <c r="CT29" s="625"/>
      <c r="CU29" s="625"/>
      <c r="CV29" s="625"/>
      <c r="CW29" s="625"/>
      <c r="CX29" s="625"/>
      <c r="CY29" s="626"/>
      <c r="CZ29" s="627">
        <v>12.1</v>
      </c>
      <c r="DA29" s="628"/>
      <c r="DB29" s="628"/>
      <c r="DC29" s="629"/>
      <c r="DD29" s="602">
        <v>5986295</v>
      </c>
      <c r="DE29" s="625"/>
      <c r="DF29" s="625"/>
      <c r="DG29" s="625"/>
      <c r="DH29" s="625"/>
      <c r="DI29" s="625"/>
      <c r="DJ29" s="625"/>
      <c r="DK29" s="626"/>
      <c r="DL29" s="602">
        <v>5985945</v>
      </c>
      <c r="DM29" s="625"/>
      <c r="DN29" s="625"/>
      <c r="DO29" s="625"/>
      <c r="DP29" s="625"/>
      <c r="DQ29" s="625"/>
      <c r="DR29" s="625"/>
      <c r="DS29" s="625"/>
      <c r="DT29" s="625"/>
      <c r="DU29" s="625"/>
      <c r="DV29" s="626"/>
      <c r="DW29" s="598">
        <v>19.2</v>
      </c>
      <c r="DX29" s="619"/>
      <c r="DY29" s="619"/>
      <c r="DZ29" s="619"/>
      <c r="EA29" s="619"/>
      <c r="EB29" s="619"/>
      <c r="EC29" s="620"/>
    </row>
    <row r="30" spans="2:133" ht="11.25" customHeight="1" x14ac:dyDescent="0.15">
      <c r="B30" s="590" t="s">
        <v>288</v>
      </c>
      <c r="C30" s="591"/>
      <c r="D30" s="591"/>
      <c r="E30" s="591"/>
      <c r="F30" s="591"/>
      <c r="G30" s="591"/>
      <c r="H30" s="591"/>
      <c r="I30" s="591"/>
      <c r="J30" s="591"/>
      <c r="K30" s="591"/>
      <c r="L30" s="591"/>
      <c r="M30" s="591"/>
      <c r="N30" s="591"/>
      <c r="O30" s="591"/>
      <c r="P30" s="591"/>
      <c r="Q30" s="592"/>
      <c r="R30" s="593">
        <v>281139</v>
      </c>
      <c r="S30" s="594"/>
      <c r="T30" s="594"/>
      <c r="U30" s="594"/>
      <c r="V30" s="594"/>
      <c r="W30" s="594"/>
      <c r="X30" s="594"/>
      <c r="Y30" s="595"/>
      <c r="Z30" s="596">
        <v>0.5</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98.4</v>
      </c>
      <c r="BH30" s="652"/>
      <c r="BI30" s="652"/>
      <c r="BJ30" s="652"/>
      <c r="BK30" s="652"/>
      <c r="BL30" s="652"/>
      <c r="BM30" s="588">
        <v>92.6</v>
      </c>
      <c r="BN30" s="652"/>
      <c r="BO30" s="652"/>
      <c r="BP30" s="652"/>
      <c r="BQ30" s="653"/>
      <c r="BR30" s="651">
        <v>98.2</v>
      </c>
      <c r="BS30" s="652"/>
      <c r="BT30" s="652"/>
      <c r="BU30" s="652"/>
      <c r="BV30" s="652"/>
      <c r="BW30" s="652"/>
      <c r="BX30" s="588">
        <v>91.9</v>
      </c>
      <c r="BY30" s="652"/>
      <c r="BZ30" s="652"/>
      <c r="CA30" s="652"/>
      <c r="CB30" s="653"/>
      <c r="CD30" s="656"/>
      <c r="CE30" s="657"/>
      <c r="CF30" s="607" t="s">
        <v>291</v>
      </c>
      <c r="CG30" s="608"/>
      <c r="CH30" s="608"/>
      <c r="CI30" s="608"/>
      <c r="CJ30" s="608"/>
      <c r="CK30" s="608"/>
      <c r="CL30" s="608"/>
      <c r="CM30" s="608"/>
      <c r="CN30" s="608"/>
      <c r="CO30" s="608"/>
      <c r="CP30" s="608"/>
      <c r="CQ30" s="609"/>
      <c r="CR30" s="593">
        <v>5334305</v>
      </c>
      <c r="CS30" s="594"/>
      <c r="CT30" s="594"/>
      <c r="CU30" s="594"/>
      <c r="CV30" s="594"/>
      <c r="CW30" s="594"/>
      <c r="CX30" s="594"/>
      <c r="CY30" s="595"/>
      <c r="CZ30" s="627">
        <v>10.6</v>
      </c>
      <c r="DA30" s="628"/>
      <c r="DB30" s="628"/>
      <c r="DC30" s="629"/>
      <c r="DD30" s="602">
        <v>5240090</v>
      </c>
      <c r="DE30" s="594"/>
      <c r="DF30" s="594"/>
      <c r="DG30" s="594"/>
      <c r="DH30" s="594"/>
      <c r="DI30" s="594"/>
      <c r="DJ30" s="594"/>
      <c r="DK30" s="595"/>
      <c r="DL30" s="602">
        <v>5239740</v>
      </c>
      <c r="DM30" s="594"/>
      <c r="DN30" s="594"/>
      <c r="DO30" s="594"/>
      <c r="DP30" s="594"/>
      <c r="DQ30" s="594"/>
      <c r="DR30" s="594"/>
      <c r="DS30" s="594"/>
      <c r="DT30" s="594"/>
      <c r="DU30" s="594"/>
      <c r="DV30" s="595"/>
      <c r="DW30" s="598">
        <v>16.8</v>
      </c>
      <c r="DX30" s="619"/>
      <c r="DY30" s="619"/>
      <c r="DZ30" s="619"/>
      <c r="EA30" s="619"/>
      <c r="EB30" s="619"/>
      <c r="EC30" s="620"/>
    </row>
    <row r="31" spans="2:133" ht="11.25" customHeight="1" x14ac:dyDescent="0.15">
      <c r="B31" s="590" t="s">
        <v>292</v>
      </c>
      <c r="C31" s="591"/>
      <c r="D31" s="591"/>
      <c r="E31" s="591"/>
      <c r="F31" s="591"/>
      <c r="G31" s="591"/>
      <c r="H31" s="591"/>
      <c r="I31" s="591"/>
      <c r="J31" s="591"/>
      <c r="K31" s="591"/>
      <c r="L31" s="591"/>
      <c r="M31" s="591"/>
      <c r="N31" s="591"/>
      <c r="O31" s="591"/>
      <c r="P31" s="591"/>
      <c r="Q31" s="592"/>
      <c r="R31" s="593">
        <v>911762</v>
      </c>
      <c r="S31" s="594"/>
      <c r="T31" s="594"/>
      <c r="U31" s="594"/>
      <c r="V31" s="594"/>
      <c r="W31" s="594"/>
      <c r="X31" s="594"/>
      <c r="Y31" s="595"/>
      <c r="Z31" s="596">
        <v>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25"/>
      <c r="BI31" s="625"/>
      <c r="BJ31" s="625"/>
      <c r="BK31" s="625"/>
      <c r="BL31" s="625"/>
      <c r="BM31" s="599">
        <v>94.5</v>
      </c>
      <c r="BN31" s="649"/>
      <c r="BO31" s="649"/>
      <c r="BP31" s="649"/>
      <c r="BQ31" s="650"/>
      <c r="BR31" s="648">
        <v>98.6</v>
      </c>
      <c r="BS31" s="625"/>
      <c r="BT31" s="625"/>
      <c r="BU31" s="625"/>
      <c r="BV31" s="625"/>
      <c r="BW31" s="625"/>
      <c r="BX31" s="599">
        <v>93.6</v>
      </c>
      <c r="BY31" s="649"/>
      <c r="BZ31" s="649"/>
      <c r="CA31" s="649"/>
      <c r="CB31" s="650"/>
      <c r="CD31" s="656"/>
      <c r="CE31" s="657"/>
      <c r="CF31" s="607" t="s">
        <v>295</v>
      </c>
      <c r="CG31" s="608"/>
      <c r="CH31" s="608"/>
      <c r="CI31" s="608"/>
      <c r="CJ31" s="608"/>
      <c r="CK31" s="608"/>
      <c r="CL31" s="608"/>
      <c r="CM31" s="608"/>
      <c r="CN31" s="608"/>
      <c r="CO31" s="608"/>
      <c r="CP31" s="608"/>
      <c r="CQ31" s="609"/>
      <c r="CR31" s="593">
        <v>757936</v>
      </c>
      <c r="CS31" s="625"/>
      <c r="CT31" s="625"/>
      <c r="CU31" s="625"/>
      <c r="CV31" s="625"/>
      <c r="CW31" s="625"/>
      <c r="CX31" s="625"/>
      <c r="CY31" s="626"/>
      <c r="CZ31" s="627">
        <v>1.5</v>
      </c>
      <c r="DA31" s="628"/>
      <c r="DB31" s="628"/>
      <c r="DC31" s="629"/>
      <c r="DD31" s="602">
        <v>746205</v>
      </c>
      <c r="DE31" s="625"/>
      <c r="DF31" s="625"/>
      <c r="DG31" s="625"/>
      <c r="DH31" s="625"/>
      <c r="DI31" s="625"/>
      <c r="DJ31" s="625"/>
      <c r="DK31" s="626"/>
      <c r="DL31" s="602">
        <v>746205</v>
      </c>
      <c r="DM31" s="625"/>
      <c r="DN31" s="625"/>
      <c r="DO31" s="625"/>
      <c r="DP31" s="625"/>
      <c r="DQ31" s="625"/>
      <c r="DR31" s="625"/>
      <c r="DS31" s="625"/>
      <c r="DT31" s="625"/>
      <c r="DU31" s="625"/>
      <c r="DV31" s="626"/>
      <c r="DW31" s="598">
        <v>2.4</v>
      </c>
      <c r="DX31" s="619"/>
      <c r="DY31" s="619"/>
      <c r="DZ31" s="619"/>
      <c r="EA31" s="619"/>
      <c r="EB31" s="619"/>
      <c r="EC31" s="620"/>
    </row>
    <row r="32" spans="2:133" ht="11.25" customHeight="1" x14ac:dyDescent="0.15">
      <c r="B32" s="590" t="s">
        <v>296</v>
      </c>
      <c r="C32" s="591"/>
      <c r="D32" s="591"/>
      <c r="E32" s="591"/>
      <c r="F32" s="591"/>
      <c r="G32" s="591"/>
      <c r="H32" s="591"/>
      <c r="I32" s="591"/>
      <c r="J32" s="591"/>
      <c r="K32" s="591"/>
      <c r="L32" s="591"/>
      <c r="M32" s="591"/>
      <c r="N32" s="591"/>
      <c r="O32" s="591"/>
      <c r="P32" s="591"/>
      <c r="Q32" s="592"/>
      <c r="R32" s="593">
        <v>1739720</v>
      </c>
      <c r="S32" s="594"/>
      <c r="T32" s="594"/>
      <c r="U32" s="594"/>
      <c r="V32" s="594"/>
      <c r="W32" s="594"/>
      <c r="X32" s="594"/>
      <c r="Y32" s="595"/>
      <c r="Z32" s="596">
        <v>3.4</v>
      </c>
      <c r="AA32" s="596"/>
      <c r="AB32" s="596"/>
      <c r="AC32" s="596"/>
      <c r="AD32" s="597">
        <v>3752</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97.8</v>
      </c>
      <c r="BH32" s="661"/>
      <c r="BI32" s="661"/>
      <c r="BJ32" s="661"/>
      <c r="BK32" s="661"/>
      <c r="BL32" s="661"/>
      <c r="BM32" s="662">
        <v>89.8</v>
      </c>
      <c r="BN32" s="661"/>
      <c r="BO32" s="661"/>
      <c r="BP32" s="661"/>
      <c r="BQ32" s="663"/>
      <c r="BR32" s="660">
        <v>97.7</v>
      </c>
      <c r="BS32" s="661"/>
      <c r="BT32" s="661"/>
      <c r="BU32" s="661"/>
      <c r="BV32" s="661"/>
      <c r="BW32" s="661"/>
      <c r="BX32" s="662">
        <v>89.1</v>
      </c>
      <c r="BY32" s="661"/>
      <c r="BZ32" s="661"/>
      <c r="CA32" s="661"/>
      <c r="CB32" s="663"/>
      <c r="CD32" s="658"/>
      <c r="CE32" s="659"/>
      <c r="CF32" s="607" t="s">
        <v>298</v>
      </c>
      <c r="CG32" s="608"/>
      <c r="CH32" s="608"/>
      <c r="CI32" s="608"/>
      <c r="CJ32" s="608"/>
      <c r="CK32" s="608"/>
      <c r="CL32" s="608"/>
      <c r="CM32" s="608"/>
      <c r="CN32" s="608"/>
      <c r="CO32" s="608"/>
      <c r="CP32" s="608"/>
      <c r="CQ32" s="609"/>
      <c r="CR32" s="593">
        <v>317</v>
      </c>
      <c r="CS32" s="594"/>
      <c r="CT32" s="594"/>
      <c r="CU32" s="594"/>
      <c r="CV32" s="594"/>
      <c r="CW32" s="594"/>
      <c r="CX32" s="594"/>
      <c r="CY32" s="595"/>
      <c r="CZ32" s="627">
        <v>0</v>
      </c>
      <c r="DA32" s="628"/>
      <c r="DB32" s="628"/>
      <c r="DC32" s="629"/>
      <c r="DD32" s="602">
        <v>317</v>
      </c>
      <c r="DE32" s="594"/>
      <c r="DF32" s="594"/>
      <c r="DG32" s="594"/>
      <c r="DH32" s="594"/>
      <c r="DI32" s="594"/>
      <c r="DJ32" s="594"/>
      <c r="DK32" s="595"/>
      <c r="DL32" s="602">
        <v>317</v>
      </c>
      <c r="DM32" s="594"/>
      <c r="DN32" s="594"/>
      <c r="DO32" s="594"/>
      <c r="DP32" s="594"/>
      <c r="DQ32" s="594"/>
      <c r="DR32" s="594"/>
      <c r="DS32" s="594"/>
      <c r="DT32" s="594"/>
      <c r="DU32" s="594"/>
      <c r="DV32" s="595"/>
      <c r="DW32" s="598">
        <v>0</v>
      </c>
      <c r="DX32" s="619"/>
      <c r="DY32" s="619"/>
      <c r="DZ32" s="619"/>
      <c r="EA32" s="619"/>
      <c r="EB32" s="619"/>
      <c r="EC32" s="620"/>
    </row>
    <row r="33" spans="2:133" ht="11.25" customHeight="1" x14ac:dyDescent="0.15">
      <c r="B33" s="590" t="s">
        <v>299</v>
      </c>
      <c r="C33" s="591"/>
      <c r="D33" s="591"/>
      <c r="E33" s="591"/>
      <c r="F33" s="591"/>
      <c r="G33" s="591"/>
      <c r="H33" s="591"/>
      <c r="I33" s="591"/>
      <c r="J33" s="591"/>
      <c r="K33" s="591"/>
      <c r="L33" s="591"/>
      <c r="M33" s="591"/>
      <c r="N33" s="591"/>
      <c r="O33" s="591"/>
      <c r="P33" s="591"/>
      <c r="Q33" s="592"/>
      <c r="R33" s="593">
        <v>6808912</v>
      </c>
      <c r="S33" s="594"/>
      <c r="T33" s="594"/>
      <c r="U33" s="594"/>
      <c r="V33" s="594"/>
      <c r="W33" s="594"/>
      <c r="X33" s="594"/>
      <c r="Y33" s="595"/>
      <c r="Z33" s="596">
        <v>13.2</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23265160</v>
      </c>
      <c r="CS33" s="625"/>
      <c r="CT33" s="625"/>
      <c r="CU33" s="625"/>
      <c r="CV33" s="625"/>
      <c r="CW33" s="625"/>
      <c r="CX33" s="625"/>
      <c r="CY33" s="626"/>
      <c r="CZ33" s="627">
        <v>46.2</v>
      </c>
      <c r="DA33" s="628"/>
      <c r="DB33" s="628"/>
      <c r="DC33" s="629"/>
      <c r="DD33" s="602">
        <v>16991704</v>
      </c>
      <c r="DE33" s="625"/>
      <c r="DF33" s="625"/>
      <c r="DG33" s="625"/>
      <c r="DH33" s="625"/>
      <c r="DI33" s="625"/>
      <c r="DJ33" s="625"/>
      <c r="DK33" s="626"/>
      <c r="DL33" s="602">
        <v>13361861</v>
      </c>
      <c r="DM33" s="625"/>
      <c r="DN33" s="625"/>
      <c r="DO33" s="625"/>
      <c r="DP33" s="625"/>
      <c r="DQ33" s="625"/>
      <c r="DR33" s="625"/>
      <c r="DS33" s="625"/>
      <c r="DT33" s="625"/>
      <c r="DU33" s="625"/>
      <c r="DV33" s="626"/>
      <c r="DW33" s="598">
        <v>43</v>
      </c>
      <c r="DX33" s="619"/>
      <c r="DY33" s="619"/>
      <c r="DZ33" s="619"/>
      <c r="EA33" s="619"/>
      <c r="EB33" s="619"/>
      <c r="EC33" s="620"/>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5192654</v>
      </c>
      <c r="CS34" s="594"/>
      <c r="CT34" s="594"/>
      <c r="CU34" s="594"/>
      <c r="CV34" s="594"/>
      <c r="CW34" s="594"/>
      <c r="CX34" s="594"/>
      <c r="CY34" s="595"/>
      <c r="CZ34" s="627">
        <v>10.3</v>
      </c>
      <c r="DA34" s="628"/>
      <c r="DB34" s="628"/>
      <c r="DC34" s="629"/>
      <c r="DD34" s="602">
        <v>3920032</v>
      </c>
      <c r="DE34" s="594"/>
      <c r="DF34" s="594"/>
      <c r="DG34" s="594"/>
      <c r="DH34" s="594"/>
      <c r="DI34" s="594"/>
      <c r="DJ34" s="594"/>
      <c r="DK34" s="595"/>
      <c r="DL34" s="602">
        <v>3215328</v>
      </c>
      <c r="DM34" s="594"/>
      <c r="DN34" s="594"/>
      <c r="DO34" s="594"/>
      <c r="DP34" s="594"/>
      <c r="DQ34" s="594"/>
      <c r="DR34" s="594"/>
      <c r="DS34" s="594"/>
      <c r="DT34" s="594"/>
      <c r="DU34" s="594"/>
      <c r="DV34" s="595"/>
      <c r="DW34" s="598">
        <v>10.3</v>
      </c>
      <c r="DX34" s="619"/>
      <c r="DY34" s="619"/>
      <c r="DZ34" s="619"/>
      <c r="EA34" s="619"/>
      <c r="EB34" s="619"/>
      <c r="EC34" s="620"/>
    </row>
    <row r="35" spans="2:133" ht="11.25" customHeight="1" x14ac:dyDescent="0.15">
      <c r="B35" s="590" t="s">
        <v>305</v>
      </c>
      <c r="C35" s="591"/>
      <c r="D35" s="591"/>
      <c r="E35" s="591"/>
      <c r="F35" s="591"/>
      <c r="G35" s="591"/>
      <c r="H35" s="591"/>
      <c r="I35" s="591"/>
      <c r="J35" s="591"/>
      <c r="K35" s="591"/>
      <c r="L35" s="591"/>
      <c r="M35" s="591"/>
      <c r="N35" s="591"/>
      <c r="O35" s="591"/>
      <c r="P35" s="591"/>
      <c r="Q35" s="592"/>
      <c r="R35" s="593">
        <v>1813912</v>
      </c>
      <c r="S35" s="594"/>
      <c r="T35" s="594"/>
      <c r="U35" s="594"/>
      <c r="V35" s="594"/>
      <c r="W35" s="594"/>
      <c r="X35" s="594"/>
      <c r="Y35" s="595"/>
      <c r="Z35" s="596">
        <v>3.5</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6356343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38865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1670931</v>
      </c>
      <c r="CS35" s="625"/>
      <c r="CT35" s="625"/>
      <c r="CU35" s="625"/>
      <c r="CV35" s="625"/>
      <c r="CW35" s="625"/>
      <c r="CX35" s="625"/>
      <c r="CY35" s="626"/>
      <c r="CZ35" s="627">
        <v>3.3</v>
      </c>
      <c r="DA35" s="628"/>
      <c r="DB35" s="628"/>
      <c r="DC35" s="629"/>
      <c r="DD35" s="602">
        <v>1487552</v>
      </c>
      <c r="DE35" s="625"/>
      <c r="DF35" s="625"/>
      <c r="DG35" s="625"/>
      <c r="DH35" s="625"/>
      <c r="DI35" s="625"/>
      <c r="DJ35" s="625"/>
      <c r="DK35" s="626"/>
      <c r="DL35" s="602">
        <v>1022846</v>
      </c>
      <c r="DM35" s="625"/>
      <c r="DN35" s="625"/>
      <c r="DO35" s="625"/>
      <c r="DP35" s="625"/>
      <c r="DQ35" s="625"/>
      <c r="DR35" s="625"/>
      <c r="DS35" s="625"/>
      <c r="DT35" s="625"/>
      <c r="DU35" s="625"/>
      <c r="DV35" s="626"/>
      <c r="DW35" s="598">
        <v>3.3</v>
      </c>
      <c r="DX35" s="619"/>
      <c r="DY35" s="619"/>
      <c r="DZ35" s="619"/>
      <c r="EA35" s="619"/>
      <c r="EB35" s="619"/>
      <c r="EC35" s="620"/>
    </row>
    <row r="36" spans="2:133" ht="11.25" customHeight="1" x14ac:dyDescent="0.15">
      <c r="B36" s="636" t="s">
        <v>309</v>
      </c>
      <c r="C36" s="637"/>
      <c r="D36" s="637"/>
      <c r="E36" s="637"/>
      <c r="F36" s="637"/>
      <c r="G36" s="637"/>
      <c r="H36" s="637"/>
      <c r="I36" s="637"/>
      <c r="J36" s="637"/>
      <c r="K36" s="637"/>
      <c r="L36" s="637"/>
      <c r="M36" s="637"/>
      <c r="N36" s="637"/>
      <c r="O36" s="637"/>
      <c r="P36" s="637"/>
      <c r="Q36" s="638"/>
      <c r="R36" s="665">
        <v>51461470</v>
      </c>
      <c r="S36" s="666"/>
      <c r="T36" s="666"/>
      <c r="U36" s="666"/>
      <c r="V36" s="666"/>
      <c r="W36" s="666"/>
      <c r="X36" s="666"/>
      <c r="Y36" s="667"/>
      <c r="Z36" s="668">
        <v>100</v>
      </c>
      <c r="AA36" s="668"/>
      <c r="AB36" s="668"/>
      <c r="AC36" s="668"/>
      <c r="AD36" s="669">
        <v>29289157</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1970807</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-120404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8340467</v>
      </c>
      <c r="CS36" s="594"/>
      <c r="CT36" s="594"/>
      <c r="CU36" s="594"/>
      <c r="CV36" s="594"/>
      <c r="CW36" s="594"/>
      <c r="CX36" s="594"/>
      <c r="CY36" s="595"/>
      <c r="CZ36" s="627">
        <v>16.600000000000001</v>
      </c>
      <c r="DA36" s="628"/>
      <c r="DB36" s="628"/>
      <c r="DC36" s="629"/>
      <c r="DD36" s="602">
        <v>5615982</v>
      </c>
      <c r="DE36" s="594"/>
      <c r="DF36" s="594"/>
      <c r="DG36" s="594"/>
      <c r="DH36" s="594"/>
      <c r="DI36" s="594"/>
      <c r="DJ36" s="594"/>
      <c r="DK36" s="595"/>
      <c r="DL36" s="602">
        <v>4452654</v>
      </c>
      <c r="DM36" s="594"/>
      <c r="DN36" s="594"/>
      <c r="DO36" s="594"/>
      <c r="DP36" s="594"/>
      <c r="DQ36" s="594"/>
      <c r="DR36" s="594"/>
      <c r="DS36" s="594"/>
      <c r="DT36" s="594"/>
      <c r="DU36" s="594"/>
      <c r="DV36" s="595"/>
      <c r="DW36" s="598">
        <v>14.3</v>
      </c>
      <c r="DX36" s="619"/>
      <c r="DY36" s="619"/>
      <c r="DZ36" s="619"/>
      <c r="EA36" s="619"/>
      <c r="EB36" s="619"/>
      <c r="EC36" s="620"/>
    </row>
    <row r="37" spans="2:133" ht="11.25" customHeight="1" x14ac:dyDescent="0.15">
      <c r="AQ37" s="672" t="s">
        <v>313</v>
      </c>
      <c r="AR37" s="673"/>
      <c r="AS37" s="673"/>
      <c r="AT37" s="673"/>
      <c r="AU37" s="673"/>
      <c r="AV37" s="673"/>
      <c r="AW37" s="673"/>
      <c r="AX37" s="673"/>
      <c r="AY37" s="674"/>
      <c r="AZ37" s="593">
        <v>505958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12673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3952767</v>
      </c>
      <c r="CS37" s="625"/>
      <c r="CT37" s="625"/>
      <c r="CU37" s="625"/>
      <c r="CV37" s="625"/>
      <c r="CW37" s="625"/>
      <c r="CX37" s="625"/>
      <c r="CY37" s="626"/>
      <c r="CZ37" s="627">
        <v>7.9</v>
      </c>
      <c r="DA37" s="628"/>
      <c r="DB37" s="628"/>
      <c r="DC37" s="629"/>
      <c r="DD37" s="602">
        <v>3117067</v>
      </c>
      <c r="DE37" s="625"/>
      <c r="DF37" s="625"/>
      <c r="DG37" s="625"/>
      <c r="DH37" s="625"/>
      <c r="DI37" s="625"/>
      <c r="DJ37" s="625"/>
      <c r="DK37" s="626"/>
      <c r="DL37" s="602">
        <v>3053502</v>
      </c>
      <c r="DM37" s="625"/>
      <c r="DN37" s="625"/>
      <c r="DO37" s="625"/>
      <c r="DP37" s="625"/>
      <c r="DQ37" s="625"/>
      <c r="DR37" s="625"/>
      <c r="DS37" s="625"/>
      <c r="DT37" s="625"/>
      <c r="DU37" s="625"/>
      <c r="DV37" s="626"/>
      <c r="DW37" s="598">
        <v>9.8000000000000007</v>
      </c>
      <c r="DX37" s="619"/>
      <c r="DY37" s="619"/>
      <c r="DZ37" s="619"/>
      <c r="EA37" s="619"/>
      <c r="EB37" s="619"/>
      <c r="EC37" s="620"/>
    </row>
    <row r="38" spans="2:133" ht="11.25" customHeight="1" x14ac:dyDescent="0.15">
      <c r="AQ38" s="672" t="s">
        <v>316</v>
      </c>
      <c r="AR38" s="673"/>
      <c r="AS38" s="673"/>
      <c r="AT38" s="673"/>
      <c r="AU38" s="673"/>
      <c r="AV38" s="673"/>
      <c r="AW38" s="673"/>
      <c r="AX38" s="673"/>
      <c r="AY38" s="674"/>
      <c r="AZ38" s="593">
        <v>232102</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22180</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6109716</v>
      </c>
      <c r="CS38" s="594"/>
      <c r="CT38" s="594"/>
      <c r="CU38" s="594"/>
      <c r="CV38" s="594"/>
      <c r="CW38" s="594"/>
      <c r="CX38" s="594"/>
      <c r="CY38" s="595"/>
      <c r="CZ38" s="627">
        <v>12.1</v>
      </c>
      <c r="DA38" s="628"/>
      <c r="DB38" s="628"/>
      <c r="DC38" s="629"/>
      <c r="DD38" s="602">
        <v>5577199</v>
      </c>
      <c r="DE38" s="594"/>
      <c r="DF38" s="594"/>
      <c r="DG38" s="594"/>
      <c r="DH38" s="594"/>
      <c r="DI38" s="594"/>
      <c r="DJ38" s="594"/>
      <c r="DK38" s="595"/>
      <c r="DL38" s="602">
        <v>4671033</v>
      </c>
      <c r="DM38" s="594"/>
      <c r="DN38" s="594"/>
      <c r="DO38" s="594"/>
      <c r="DP38" s="594"/>
      <c r="DQ38" s="594"/>
      <c r="DR38" s="594"/>
      <c r="DS38" s="594"/>
      <c r="DT38" s="594"/>
      <c r="DU38" s="594"/>
      <c r="DV38" s="595"/>
      <c r="DW38" s="598">
        <v>15</v>
      </c>
      <c r="DX38" s="619"/>
      <c r="DY38" s="619"/>
      <c r="DZ38" s="619"/>
      <c r="EA38" s="619"/>
      <c r="EB38" s="619"/>
      <c r="EC38" s="620"/>
    </row>
    <row r="39" spans="2:133" ht="11.25" customHeight="1" x14ac:dyDescent="0.15">
      <c r="AQ39" s="672" t="s">
        <v>319</v>
      </c>
      <c r="AR39" s="673"/>
      <c r="AS39" s="673"/>
      <c r="AT39" s="673"/>
      <c r="AU39" s="673"/>
      <c r="AV39" s="673"/>
      <c r="AW39" s="673"/>
      <c r="AX39" s="673"/>
      <c r="AY39" s="674"/>
      <c r="AZ39" s="593">
        <v>165500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811052</v>
      </c>
      <c r="CS39" s="625"/>
      <c r="CT39" s="625"/>
      <c r="CU39" s="625"/>
      <c r="CV39" s="625"/>
      <c r="CW39" s="625"/>
      <c r="CX39" s="625"/>
      <c r="CY39" s="626"/>
      <c r="CZ39" s="627">
        <v>1.6</v>
      </c>
      <c r="DA39" s="628"/>
      <c r="DB39" s="628"/>
      <c r="DC39" s="629"/>
      <c r="DD39" s="602">
        <v>390939</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668522</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114</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1140340</v>
      </c>
      <c r="CS40" s="594"/>
      <c r="CT40" s="594"/>
      <c r="CU40" s="594"/>
      <c r="CV40" s="594"/>
      <c r="CW40" s="594"/>
      <c r="CX40" s="594"/>
      <c r="CY40" s="595"/>
      <c r="CZ40" s="627">
        <v>2.2999999999999998</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2813454</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282</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7701403</v>
      </c>
      <c r="CS42" s="594"/>
      <c r="CT42" s="594"/>
      <c r="CU42" s="594"/>
      <c r="CV42" s="594"/>
      <c r="CW42" s="594"/>
      <c r="CX42" s="594"/>
      <c r="CY42" s="595"/>
      <c r="CZ42" s="627">
        <v>15.3</v>
      </c>
      <c r="DA42" s="676"/>
      <c r="DB42" s="676"/>
      <c r="DC42" s="677"/>
      <c r="DD42" s="602">
        <v>1522173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245333</v>
      </c>
      <c r="CS43" s="625"/>
      <c r="CT43" s="625"/>
      <c r="CU43" s="625"/>
      <c r="CV43" s="625"/>
      <c r="CW43" s="625"/>
      <c r="CX43" s="625"/>
      <c r="CY43" s="626"/>
      <c r="CZ43" s="627">
        <v>0.5</v>
      </c>
      <c r="DA43" s="628"/>
      <c r="DB43" s="628"/>
      <c r="DC43" s="629"/>
      <c r="DD43" s="602">
        <v>245333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286</v>
      </c>
      <c r="CE44" s="700"/>
      <c r="CF44" s="590" t="s">
        <v>336</v>
      </c>
      <c r="CG44" s="591"/>
      <c r="CH44" s="591"/>
      <c r="CI44" s="591"/>
      <c r="CJ44" s="591"/>
      <c r="CK44" s="591"/>
      <c r="CL44" s="591"/>
      <c r="CM44" s="591"/>
      <c r="CN44" s="591"/>
      <c r="CO44" s="591"/>
      <c r="CP44" s="591"/>
      <c r="CQ44" s="592"/>
      <c r="CR44" s="593">
        <v>7631524</v>
      </c>
      <c r="CS44" s="594"/>
      <c r="CT44" s="594"/>
      <c r="CU44" s="594"/>
      <c r="CV44" s="594"/>
      <c r="CW44" s="594"/>
      <c r="CX44" s="594"/>
      <c r="CY44" s="595"/>
      <c r="CZ44" s="627">
        <v>15.2</v>
      </c>
      <c r="DA44" s="676"/>
      <c r="DB44" s="676"/>
      <c r="DC44" s="677"/>
      <c r="DD44" s="602">
        <v>1492996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4257622</v>
      </c>
      <c r="CS45" s="625"/>
      <c r="CT45" s="625"/>
      <c r="CU45" s="625"/>
      <c r="CV45" s="625"/>
      <c r="CW45" s="625"/>
      <c r="CX45" s="625"/>
      <c r="CY45" s="626"/>
      <c r="CZ45" s="627">
        <v>8.5</v>
      </c>
      <c r="DA45" s="628"/>
      <c r="DB45" s="628"/>
      <c r="DC45" s="629"/>
      <c r="DD45" s="602">
        <v>184691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3021832</v>
      </c>
      <c r="CS46" s="594"/>
      <c r="CT46" s="594"/>
      <c r="CU46" s="594"/>
      <c r="CV46" s="594"/>
      <c r="CW46" s="594"/>
      <c r="CX46" s="594"/>
      <c r="CY46" s="595"/>
      <c r="CZ46" s="627">
        <v>6</v>
      </c>
      <c r="DA46" s="676"/>
      <c r="DB46" s="676"/>
      <c r="DC46" s="677"/>
      <c r="DD46" s="602">
        <v>1246644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69879</v>
      </c>
      <c r="CS47" s="625"/>
      <c r="CT47" s="625"/>
      <c r="CU47" s="625"/>
      <c r="CV47" s="625"/>
      <c r="CW47" s="625"/>
      <c r="CX47" s="625"/>
      <c r="CY47" s="626"/>
      <c r="CZ47" s="627">
        <v>0.1</v>
      </c>
      <c r="DA47" s="628"/>
      <c r="DB47" s="628"/>
      <c r="DC47" s="629"/>
      <c r="DD47" s="602">
        <v>29177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50322047</v>
      </c>
      <c r="CS49" s="661"/>
      <c r="CT49" s="661"/>
      <c r="CU49" s="661"/>
      <c r="CV49" s="661"/>
      <c r="CW49" s="661"/>
      <c r="CX49" s="661"/>
      <c r="CY49" s="688"/>
      <c r="CZ49" s="689">
        <v>100</v>
      </c>
      <c r="DA49" s="690"/>
      <c r="DB49" s="690"/>
      <c r="DC49" s="691"/>
      <c r="DD49" s="692">
        <v>32847406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49678</v>
      </c>
      <c r="R7" s="723"/>
      <c r="S7" s="723"/>
      <c r="T7" s="723"/>
      <c r="U7" s="723"/>
      <c r="V7" s="723">
        <v>48548</v>
      </c>
      <c r="W7" s="723"/>
      <c r="X7" s="723"/>
      <c r="Y7" s="723"/>
      <c r="Z7" s="723"/>
      <c r="AA7" s="723">
        <v>1130</v>
      </c>
      <c r="AB7" s="723"/>
      <c r="AC7" s="723"/>
      <c r="AD7" s="723"/>
      <c r="AE7" s="724"/>
      <c r="AF7" s="725">
        <v>1078</v>
      </c>
      <c r="AG7" s="726"/>
      <c r="AH7" s="726"/>
      <c r="AI7" s="726"/>
      <c r="AJ7" s="727"/>
      <c r="AK7" s="762" t="s">
        <v>538</v>
      </c>
      <c r="AL7" s="763"/>
      <c r="AM7" s="763"/>
      <c r="AN7" s="763"/>
      <c r="AO7" s="763"/>
      <c r="AP7" s="763">
        <v>51133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547</v>
      </c>
      <c r="BT7" s="767"/>
      <c r="BU7" s="767"/>
      <c r="BV7" s="767"/>
      <c r="BW7" s="767"/>
      <c r="BX7" s="767"/>
      <c r="BY7" s="767"/>
      <c r="BZ7" s="767"/>
      <c r="CA7" s="767"/>
      <c r="CB7" s="767"/>
      <c r="CC7" s="767"/>
      <c r="CD7" s="767"/>
      <c r="CE7" s="767"/>
      <c r="CF7" s="767"/>
      <c r="CG7" s="768"/>
      <c r="CH7" s="759">
        <v>13</v>
      </c>
      <c r="CI7" s="760"/>
      <c r="CJ7" s="760"/>
      <c r="CK7" s="760"/>
      <c r="CL7" s="761"/>
      <c r="CM7" s="759">
        <v>343</v>
      </c>
      <c r="CN7" s="760"/>
      <c r="CO7" s="760"/>
      <c r="CP7" s="760"/>
      <c r="CQ7" s="761"/>
      <c r="CR7" s="759">
        <v>5</v>
      </c>
      <c r="CS7" s="760"/>
      <c r="CT7" s="760"/>
      <c r="CU7" s="760"/>
      <c r="CV7" s="761"/>
      <c r="CW7" s="759" t="s">
        <v>554</v>
      </c>
      <c r="CX7" s="760"/>
      <c r="CY7" s="760"/>
      <c r="CZ7" s="760"/>
      <c r="DA7" s="761"/>
      <c r="DB7" s="759" t="s">
        <v>538</v>
      </c>
      <c r="DC7" s="760"/>
      <c r="DD7" s="760"/>
      <c r="DE7" s="760"/>
      <c r="DF7" s="761"/>
      <c r="DG7" s="759" t="s">
        <v>538</v>
      </c>
      <c r="DH7" s="760"/>
      <c r="DI7" s="760"/>
      <c r="DJ7" s="760"/>
      <c r="DK7" s="761"/>
      <c r="DL7" s="759" t="s">
        <v>538</v>
      </c>
      <c r="DM7" s="760"/>
      <c r="DN7" s="760"/>
      <c r="DO7" s="760"/>
      <c r="DP7" s="761"/>
      <c r="DQ7" s="759" t="s">
        <v>538</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1638</v>
      </c>
      <c r="R8" s="747"/>
      <c r="S8" s="747"/>
      <c r="T8" s="747"/>
      <c r="U8" s="747"/>
      <c r="V8" s="747">
        <v>1633</v>
      </c>
      <c r="W8" s="747"/>
      <c r="X8" s="747"/>
      <c r="Y8" s="747"/>
      <c r="Z8" s="747"/>
      <c r="AA8" s="747">
        <v>5</v>
      </c>
      <c r="AB8" s="747"/>
      <c r="AC8" s="747"/>
      <c r="AD8" s="747"/>
      <c r="AE8" s="748"/>
      <c r="AF8" s="749">
        <v>0</v>
      </c>
      <c r="AG8" s="750"/>
      <c r="AH8" s="750"/>
      <c r="AI8" s="750"/>
      <c r="AJ8" s="751"/>
      <c r="AK8" s="752" t="s">
        <v>538</v>
      </c>
      <c r="AL8" s="753"/>
      <c r="AM8" s="753"/>
      <c r="AN8" s="753"/>
      <c r="AO8" s="753"/>
      <c r="AP8" s="753">
        <v>6652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548</v>
      </c>
      <c r="BT8" s="757"/>
      <c r="BU8" s="757"/>
      <c r="BV8" s="757"/>
      <c r="BW8" s="757"/>
      <c r="BX8" s="757"/>
      <c r="BY8" s="757"/>
      <c r="BZ8" s="757"/>
      <c r="CA8" s="757"/>
      <c r="CB8" s="757"/>
      <c r="CC8" s="757"/>
      <c r="CD8" s="757"/>
      <c r="CE8" s="757"/>
      <c r="CF8" s="757"/>
      <c r="CG8" s="758"/>
      <c r="CH8" s="769">
        <v>6</v>
      </c>
      <c r="CI8" s="770"/>
      <c r="CJ8" s="770"/>
      <c r="CK8" s="770"/>
      <c r="CL8" s="771"/>
      <c r="CM8" s="769">
        <v>59</v>
      </c>
      <c r="CN8" s="770"/>
      <c r="CO8" s="770"/>
      <c r="CP8" s="770"/>
      <c r="CQ8" s="771"/>
      <c r="CR8" s="769">
        <v>10</v>
      </c>
      <c r="CS8" s="770"/>
      <c r="CT8" s="770"/>
      <c r="CU8" s="770"/>
      <c r="CV8" s="771"/>
      <c r="CW8" s="769" t="s">
        <v>555</v>
      </c>
      <c r="CX8" s="770"/>
      <c r="CY8" s="770"/>
      <c r="CZ8" s="770"/>
      <c r="DA8" s="771"/>
      <c r="DB8" s="769" t="s">
        <v>538</v>
      </c>
      <c r="DC8" s="770"/>
      <c r="DD8" s="770"/>
      <c r="DE8" s="770"/>
      <c r="DF8" s="771"/>
      <c r="DG8" s="769" t="s">
        <v>538</v>
      </c>
      <c r="DH8" s="770"/>
      <c r="DI8" s="770"/>
      <c r="DJ8" s="770"/>
      <c r="DK8" s="771"/>
      <c r="DL8" s="769" t="s">
        <v>538</v>
      </c>
      <c r="DM8" s="770"/>
      <c r="DN8" s="770"/>
      <c r="DO8" s="770"/>
      <c r="DP8" s="771"/>
      <c r="DQ8" s="769" t="s">
        <v>538</v>
      </c>
      <c r="DR8" s="770"/>
      <c r="DS8" s="770"/>
      <c r="DT8" s="770"/>
      <c r="DU8" s="771"/>
      <c r="DV8" s="772"/>
      <c r="DW8" s="773"/>
      <c r="DX8" s="773"/>
      <c r="DY8" s="773"/>
      <c r="DZ8" s="774"/>
      <c r="EA8" s="205"/>
    </row>
    <row r="9" spans="1:131" s="206" customFormat="1" ht="26.25" customHeight="1" x14ac:dyDescent="0.15">
      <c r="A9" s="212">
        <v>3</v>
      </c>
      <c r="B9" s="743" t="s">
        <v>366</v>
      </c>
      <c r="C9" s="744"/>
      <c r="D9" s="744"/>
      <c r="E9" s="744"/>
      <c r="F9" s="744"/>
      <c r="G9" s="744"/>
      <c r="H9" s="744"/>
      <c r="I9" s="744"/>
      <c r="J9" s="744"/>
      <c r="K9" s="744"/>
      <c r="L9" s="744"/>
      <c r="M9" s="744"/>
      <c r="N9" s="744"/>
      <c r="O9" s="744"/>
      <c r="P9" s="745"/>
      <c r="Q9" s="746">
        <v>2026</v>
      </c>
      <c r="R9" s="747"/>
      <c r="S9" s="747"/>
      <c r="T9" s="747"/>
      <c r="U9" s="747"/>
      <c r="V9" s="747">
        <v>2026</v>
      </c>
      <c r="W9" s="747"/>
      <c r="X9" s="747"/>
      <c r="Y9" s="747"/>
      <c r="Z9" s="747"/>
      <c r="AA9" s="747">
        <v>0</v>
      </c>
      <c r="AB9" s="747"/>
      <c r="AC9" s="747"/>
      <c r="AD9" s="747"/>
      <c r="AE9" s="748"/>
      <c r="AF9" s="749">
        <v>0</v>
      </c>
      <c r="AG9" s="750"/>
      <c r="AH9" s="750"/>
      <c r="AI9" s="750"/>
      <c r="AJ9" s="751"/>
      <c r="AK9" s="752" t="s">
        <v>539</v>
      </c>
      <c r="AL9" s="753"/>
      <c r="AM9" s="753"/>
      <c r="AN9" s="753"/>
      <c r="AO9" s="753"/>
      <c r="AP9" s="753">
        <v>1703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549</v>
      </c>
      <c r="BT9" s="757"/>
      <c r="BU9" s="757"/>
      <c r="BV9" s="757"/>
      <c r="BW9" s="757"/>
      <c r="BX9" s="757"/>
      <c r="BY9" s="757"/>
      <c r="BZ9" s="757"/>
      <c r="CA9" s="757"/>
      <c r="CB9" s="757"/>
      <c r="CC9" s="757"/>
      <c r="CD9" s="757"/>
      <c r="CE9" s="757"/>
      <c r="CF9" s="757"/>
      <c r="CG9" s="758"/>
      <c r="CH9" s="769">
        <v>-1</v>
      </c>
      <c r="CI9" s="770"/>
      <c r="CJ9" s="770"/>
      <c r="CK9" s="770"/>
      <c r="CL9" s="771"/>
      <c r="CM9" s="769">
        <v>28</v>
      </c>
      <c r="CN9" s="770"/>
      <c r="CO9" s="770"/>
      <c r="CP9" s="770"/>
      <c r="CQ9" s="771"/>
      <c r="CR9" s="769">
        <v>13</v>
      </c>
      <c r="CS9" s="770"/>
      <c r="CT9" s="770"/>
      <c r="CU9" s="770"/>
      <c r="CV9" s="771"/>
      <c r="CW9" s="769">
        <v>11</v>
      </c>
      <c r="CX9" s="770"/>
      <c r="CY9" s="770"/>
      <c r="CZ9" s="770"/>
      <c r="DA9" s="771"/>
      <c r="DB9" s="769" t="s">
        <v>538</v>
      </c>
      <c r="DC9" s="770"/>
      <c r="DD9" s="770"/>
      <c r="DE9" s="770"/>
      <c r="DF9" s="771"/>
      <c r="DG9" s="769" t="s">
        <v>538</v>
      </c>
      <c r="DH9" s="770"/>
      <c r="DI9" s="770"/>
      <c r="DJ9" s="770"/>
      <c r="DK9" s="771"/>
      <c r="DL9" s="769" t="s">
        <v>538</v>
      </c>
      <c r="DM9" s="770"/>
      <c r="DN9" s="770"/>
      <c r="DO9" s="770"/>
      <c r="DP9" s="771"/>
      <c r="DQ9" s="769" t="s">
        <v>538</v>
      </c>
      <c r="DR9" s="770"/>
      <c r="DS9" s="770"/>
      <c r="DT9" s="770"/>
      <c r="DU9" s="771"/>
      <c r="DV9" s="772"/>
      <c r="DW9" s="773"/>
      <c r="DX9" s="773"/>
      <c r="DY9" s="773"/>
      <c r="DZ9" s="774"/>
      <c r="EA9" s="205"/>
    </row>
    <row r="10" spans="1:131" s="206" customFormat="1" ht="26.25" customHeight="1" x14ac:dyDescent="0.15">
      <c r="A10" s="212">
        <v>4</v>
      </c>
      <c r="B10" s="743" t="s">
        <v>367</v>
      </c>
      <c r="C10" s="744"/>
      <c r="D10" s="744"/>
      <c r="E10" s="744"/>
      <c r="F10" s="744"/>
      <c r="G10" s="744"/>
      <c r="H10" s="744"/>
      <c r="I10" s="744"/>
      <c r="J10" s="744"/>
      <c r="K10" s="744"/>
      <c r="L10" s="744"/>
      <c r="M10" s="744"/>
      <c r="N10" s="744"/>
      <c r="O10" s="744"/>
      <c r="P10" s="745"/>
      <c r="Q10" s="746">
        <v>32</v>
      </c>
      <c r="R10" s="747"/>
      <c r="S10" s="747"/>
      <c r="T10" s="747"/>
      <c r="U10" s="747"/>
      <c r="V10" s="747">
        <v>28</v>
      </c>
      <c r="W10" s="747"/>
      <c r="X10" s="747"/>
      <c r="Y10" s="747"/>
      <c r="Z10" s="747"/>
      <c r="AA10" s="747">
        <v>4</v>
      </c>
      <c r="AB10" s="747"/>
      <c r="AC10" s="747"/>
      <c r="AD10" s="747"/>
      <c r="AE10" s="748"/>
      <c r="AF10" s="749">
        <v>4</v>
      </c>
      <c r="AG10" s="750"/>
      <c r="AH10" s="750"/>
      <c r="AI10" s="750"/>
      <c r="AJ10" s="751"/>
      <c r="AK10" s="752" t="s">
        <v>538</v>
      </c>
      <c r="AL10" s="753"/>
      <c r="AM10" s="753"/>
      <c r="AN10" s="753"/>
      <c r="AO10" s="753"/>
      <c r="AP10" s="753" t="s">
        <v>538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550</v>
      </c>
      <c r="BT10" s="757"/>
      <c r="BU10" s="757"/>
      <c r="BV10" s="757"/>
      <c r="BW10" s="757"/>
      <c r="BX10" s="757"/>
      <c r="BY10" s="757"/>
      <c r="BZ10" s="757"/>
      <c r="CA10" s="757"/>
      <c r="CB10" s="757"/>
      <c r="CC10" s="757"/>
      <c r="CD10" s="757"/>
      <c r="CE10" s="757"/>
      <c r="CF10" s="757"/>
      <c r="CG10" s="758"/>
      <c r="CH10" s="769">
        <v>2</v>
      </c>
      <c r="CI10" s="770"/>
      <c r="CJ10" s="770"/>
      <c r="CK10" s="770"/>
      <c r="CL10" s="771"/>
      <c r="CM10" s="769">
        <v>96</v>
      </c>
      <c r="CN10" s="770"/>
      <c r="CO10" s="770"/>
      <c r="CP10" s="770"/>
      <c r="CQ10" s="771"/>
      <c r="CR10" s="769">
        <v>60</v>
      </c>
      <c r="CS10" s="770"/>
      <c r="CT10" s="770"/>
      <c r="CU10" s="770"/>
      <c r="CV10" s="771"/>
      <c r="CW10" s="769">
        <v>1</v>
      </c>
      <c r="CX10" s="770"/>
      <c r="CY10" s="770"/>
      <c r="CZ10" s="770"/>
      <c r="DA10" s="771"/>
      <c r="DB10" s="769" t="s">
        <v>538</v>
      </c>
      <c r="DC10" s="770"/>
      <c r="DD10" s="770"/>
      <c r="DE10" s="770"/>
      <c r="DF10" s="771"/>
      <c r="DG10" s="769" t="s">
        <v>538</v>
      </c>
      <c r="DH10" s="770"/>
      <c r="DI10" s="770"/>
      <c r="DJ10" s="770"/>
      <c r="DK10" s="771"/>
      <c r="DL10" s="769" t="s">
        <v>538</v>
      </c>
      <c r="DM10" s="770"/>
      <c r="DN10" s="770"/>
      <c r="DO10" s="770"/>
      <c r="DP10" s="771"/>
      <c r="DQ10" s="769" t="s">
        <v>538</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551</v>
      </c>
      <c r="BT11" s="757"/>
      <c r="BU11" s="757"/>
      <c r="BV11" s="757"/>
      <c r="BW11" s="757"/>
      <c r="BX11" s="757"/>
      <c r="BY11" s="757"/>
      <c r="BZ11" s="757"/>
      <c r="CA11" s="757"/>
      <c r="CB11" s="757"/>
      <c r="CC11" s="757"/>
      <c r="CD11" s="757"/>
      <c r="CE11" s="757"/>
      <c r="CF11" s="757"/>
      <c r="CG11" s="758"/>
      <c r="CH11" s="769">
        <v>-4</v>
      </c>
      <c r="CI11" s="770"/>
      <c r="CJ11" s="770"/>
      <c r="CK11" s="770"/>
      <c r="CL11" s="771"/>
      <c r="CM11" s="769">
        <v>60</v>
      </c>
      <c r="CN11" s="770"/>
      <c r="CO11" s="770"/>
      <c r="CP11" s="770"/>
      <c r="CQ11" s="771"/>
      <c r="CR11" s="769">
        <v>60</v>
      </c>
      <c r="CS11" s="770"/>
      <c r="CT11" s="770"/>
      <c r="CU11" s="770"/>
      <c r="CV11" s="771"/>
      <c r="CW11" s="769" t="s">
        <v>538</v>
      </c>
      <c r="CX11" s="770"/>
      <c r="CY11" s="770"/>
      <c r="CZ11" s="770"/>
      <c r="DA11" s="771"/>
      <c r="DB11" s="769" t="s">
        <v>538</v>
      </c>
      <c r="DC11" s="770"/>
      <c r="DD11" s="770"/>
      <c r="DE11" s="770"/>
      <c r="DF11" s="771"/>
      <c r="DG11" s="769" t="s">
        <v>538</v>
      </c>
      <c r="DH11" s="770"/>
      <c r="DI11" s="770"/>
      <c r="DJ11" s="770"/>
      <c r="DK11" s="771"/>
      <c r="DL11" s="769" t="s">
        <v>538</v>
      </c>
      <c r="DM11" s="770"/>
      <c r="DN11" s="770"/>
      <c r="DO11" s="770"/>
      <c r="DP11" s="771"/>
      <c r="DQ11" s="769" t="s">
        <v>538</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552</v>
      </c>
      <c r="BT12" s="757"/>
      <c r="BU12" s="757"/>
      <c r="BV12" s="757"/>
      <c r="BW12" s="757"/>
      <c r="BX12" s="757"/>
      <c r="BY12" s="757"/>
      <c r="BZ12" s="757"/>
      <c r="CA12" s="757"/>
      <c r="CB12" s="757"/>
      <c r="CC12" s="757"/>
      <c r="CD12" s="757"/>
      <c r="CE12" s="757"/>
      <c r="CF12" s="757"/>
      <c r="CG12" s="758"/>
      <c r="CH12" s="769">
        <v>1</v>
      </c>
      <c r="CI12" s="770"/>
      <c r="CJ12" s="770"/>
      <c r="CK12" s="770"/>
      <c r="CL12" s="771"/>
      <c r="CM12" s="769">
        <v>52</v>
      </c>
      <c r="CN12" s="770"/>
      <c r="CO12" s="770"/>
      <c r="CP12" s="770"/>
      <c r="CQ12" s="771"/>
      <c r="CR12" s="769">
        <v>13</v>
      </c>
      <c r="CS12" s="770"/>
      <c r="CT12" s="770"/>
      <c r="CU12" s="770"/>
      <c r="CV12" s="771"/>
      <c r="CW12" s="769">
        <v>3</v>
      </c>
      <c r="CX12" s="770"/>
      <c r="CY12" s="770"/>
      <c r="CZ12" s="770"/>
      <c r="DA12" s="771"/>
      <c r="DB12" s="769" t="s">
        <v>538</v>
      </c>
      <c r="DC12" s="770"/>
      <c r="DD12" s="770"/>
      <c r="DE12" s="770"/>
      <c r="DF12" s="771"/>
      <c r="DG12" s="769" t="s">
        <v>538</v>
      </c>
      <c r="DH12" s="770"/>
      <c r="DI12" s="770"/>
      <c r="DJ12" s="770"/>
      <c r="DK12" s="771"/>
      <c r="DL12" s="769" t="s">
        <v>538</v>
      </c>
      <c r="DM12" s="770"/>
      <c r="DN12" s="770"/>
      <c r="DO12" s="770"/>
      <c r="DP12" s="771"/>
      <c r="DQ12" s="769" t="s">
        <v>538</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553</v>
      </c>
      <c r="BT13" s="757"/>
      <c r="BU13" s="757"/>
      <c r="BV13" s="757"/>
      <c r="BW13" s="757"/>
      <c r="BX13" s="757"/>
      <c r="BY13" s="757"/>
      <c r="BZ13" s="757"/>
      <c r="CA13" s="757"/>
      <c r="CB13" s="757"/>
      <c r="CC13" s="757"/>
      <c r="CD13" s="757"/>
      <c r="CE13" s="757"/>
      <c r="CF13" s="757"/>
      <c r="CG13" s="758"/>
      <c r="CH13" s="769">
        <v>-1</v>
      </c>
      <c r="CI13" s="770"/>
      <c r="CJ13" s="770"/>
      <c r="CK13" s="770"/>
      <c r="CL13" s="771"/>
      <c r="CM13" s="769">
        <v>-3</v>
      </c>
      <c r="CN13" s="770"/>
      <c r="CO13" s="770"/>
      <c r="CP13" s="770"/>
      <c r="CQ13" s="771"/>
      <c r="CR13" s="769">
        <v>74</v>
      </c>
      <c r="CS13" s="770"/>
      <c r="CT13" s="770"/>
      <c r="CU13" s="770"/>
      <c r="CV13" s="771"/>
      <c r="CW13" s="769">
        <v>1</v>
      </c>
      <c r="CX13" s="770"/>
      <c r="CY13" s="770"/>
      <c r="CZ13" s="770"/>
      <c r="DA13" s="771"/>
      <c r="DB13" s="769" t="s">
        <v>538</v>
      </c>
      <c r="DC13" s="770"/>
      <c r="DD13" s="770"/>
      <c r="DE13" s="770"/>
      <c r="DF13" s="771"/>
      <c r="DG13" s="769" t="s">
        <v>538</v>
      </c>
      <c r="DH13" s="770"/>
      <c r="DI13" s="770"/>
      <c r="DJ13" s="770"/>
      <c r="DK13" s="771"/>
      <c r="DL13" s="769" t="s">
        <v>538</v>
      </c>
      <c r="DM13" s="770"/>
      <c r="DN13" s="770"/>
      <c r="DO13" s="770"/>
      <c r="DP13" s="771"/>
      <c r="DQ13" s="769" t="s">
        <v>538</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51490</v>
      </c>
      <c r="R23" s="782"/>
      <c r="S23" s="782"/>
      <c r="T23" s="782"/>
      <c r="U23" s="782"/>
      <c r="V23" s="782">
        <v>50351</v>
      </c>
      <c r="W23" s="782"/>
      <c r="X23" s="782"/>
      <c r="Y23" s="782"/>
      <c r="Z23" s="782"/>
      <c r="AA23" s="782">
        <v>1139</v>
      </c>
      <c r="AB23" s="782"/>
      <c r="AC23" s="782"/>
      <c r="AD23" s="782"/>
      <c r="AE23" s="783"/>
      <c r="AF23" s="784">
        <v>1082</v>
      </c>
      <c r="AG23" s="782"/>
      <c r="AH23" s="782"/>
      <c r="AI23" s="782"/>
      <c r="AJ23" s="785"/>
      <c r="AK23" s="786"/>
      <c r="AL23" s="787"/>
      <c r="AM23" s="787"/>
      <c r="AN23" s="787"/>
      <c r="AO23" s="787"/>
      <c r="AP23" s="782">
        <v>59488</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9935</v>
      </c>
      <c r="R28" s="811"/>
      <c r="S28" s="811"/>
      <c r="T28" s="811"/>
      <c r="U28" s="811"/>
      <c r="V28" s="811">
        <v>9896</v>
      </c>
      <c r="W28" s="811"/>
      <c r="X28" s="811"/>
      <c r="Y28" s="811"/>
      <c r="Z28" s="811"/>
      <c r="AA28" s="811">
        <v>39</v>
      </c>
      <c r="AB28" s="811"/>
      <c r="AC28" s="811"/>
      <c r="AD28" s="811"/>
      <c r="AE28" s="812"/>
      <c r="AF28" s="813">
        <v>39</v>
      </c>
      <c r="AG28" s="811"/>
      <c r="AH28" s="811"/>
      <c r="AI28" s="811"/>
      <c r="AJ28" s="814"/>
      <c r="AK28" s="815">
        <v>895</v>
      </c>
      <c r="AL28" s="806"/>
      <c r="AM28" s="806"/>
      <c r="AN28" s="806"/>
      <c r="AO28" s="806"/>
      <c r="AP28" s="806" t="s">
        <v>538</v>
      </c>
      <c r="AQ28" s="806"/>
      <c r="AR28" s="806"/>
      <c r="AS28" s="806"/>
      <c r="AT28" s="806"/>
      <c r="AU28" s="806" t="s">
        <v>538</v>
      </c>
      <c r="AV28" s="806"/>
      <c r="AW28" s="806"/>
      <c r="AX28" s="806"/>
      <c r="AY28" s="806"/>
      <c r="AZ28" s="807" t="s">
        <v>538</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861</v>
      </c>
      <c r="R29" s="747"/>
      <c r="S29" s="747"/>
      <c r="T29" s="747"/>
      <c r="U29" s="747"/>
      <c r="V29" s="747">
        <v>859</v>
      </c>
      <c r="W29" s="747"/>
      <c r="X29" s="747"/>
      <c r="Y29" s="747"/>
      <c r="Z29" s="747"/>
      <c r="AA29" s="747">
        <v>3</v>
      </c>
      <c r="AB29" s="747"/>
      <c r="AC29" s="747"/>
      <c r="AD29" s="747"/>
      <c r="AE29" s="748"/>
      <c r="AF29" s="749">
        <v>3</v>
      </c>
      <c r="AG29" s="750"/>
      <c r="AH29" s="750"/>
      <c r="AI29" s="750"/>
      <c r="AJ29" s="751"/>
      <c r="AK29" s="818">
        <v>334</v>
      </c>
      <c r="AL29" s="819"/>
      <c r="AM29" s="819"/>
      <c r="AN29" s="819"/>
      <c r="AO29" s="819"/>
      <c r="AP29" s="819" t="s">
        <v>538</v>
      </c>
      <c r="AQ29" s="819"/>
      <c r="AR29" s="819"/>
      <c r="AS29" s="819"/>
      <c r="AT29" s="819"/>
      <c r="AU29" s="819" t="s">
        <v>538</v>
      </c>
      <c r="AV29" s="819"/>
      <c r="AW29" s="819"/>
      <c r="AX29" s="819"/>
      <c r="AY29" s="819"/>
      <c r="AZ29" s="820" t="s">
        <v>538</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49</v>
      </c>
      <c r="R30" s="747"/>
      <c r="S30" s="747"/>
      <c r="T30" s="747"/>
      <c r="U30" s="747"/>
      <c r="V30" s="747">
        <v>49</v>
      </c>
      <c r="W30" s="747"/>
      <c r="X30" s="747"/>
      <c r="Y30" s="747"/>
      <c r="Z30" s="747"/>
      <c r="AA30" s="747" t="s">
        <v>538</v>
      </c>
      <c r="AB30" s="747"/>
      <c r="AC30" s="747"/>
      <c r="AD30" s="747"/>
      <c r="AE30" s="748"/>
      <c r="AF30" s="749" t="s">
        <v>112</v>
      </c>
      <c r="AG30" s="750"/>
      <c r="AH30" s="750"/>
      <c r="AI30" s="750"/>
      <c r="AJ30" s="751"/>
      <c r="AK30" s="818">
        <v>28</v>
      </c>
      <c r="AL30" s="819"/>
      <c r="AM30" s="819"/>
      <c r="AN30" s="819"/>
      <c r="AO30" s="819"/>
      <c r="AP30" s="819">
        <v>31</v>
      </c>
      <c r="AQ30" s="819"/>
      <c r="AR30" s="819"/>
      <c r="AS30" s="819"/>
      <c r="AT30" s="819"/>
      <c r="AU30" s="819">
        <v>15</v>
      </c>
      <c r="AV30" s="819"/>
      <c r="AW30" s="819"/>
      <c r="AX30" s="819"/>
      <c r="AY30" s="819"/>
      <c r="AZ30" s="820" t="s">
        <v>112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862</v>
      </c>
      <c r="R31" s="747"/>
      <c r="S31" s="747"/>
      <c r="T31" s="747"/>
      <c r="U31" s="747"/>
      <c r="V31" s="747">
        <v>847</v>
      </c>
      <c r="W31" s="747"/>
      <c r="X31" s="747"/>
      <c r="Y31" s="747"/>
      <c r="Z31" s="747"/>
      <c r="AA31" s="747">
        <v>15</v>
      </c>
      <c r="AB31" s="747"/>
      <c r="AC31" s="747"/>
      <c r="AD31" s="747"/>
      <c r="AE31" s="748"/>
      <c r="AF31" s="749">
        <v>228</v>
      </c>
      <c r="AG31" s="750"/>
      <c r="AH31" s="750"/>
      <c r="AI31" s="750"/>
      <c r="AJ31" s="751"/>
      <c r="AK31" s="818">
        <v>232</v>
      </c>
      <c r="AL31" s="819"/>
      <c r="AM31" s="819"/>
      <c r="AN31" s="819"/>
      <c r="AO31" s="819"/>
      <c r="AP31" s="819">
        <v>1212</v>
      </c>
      <c r="AQ31" s="819"/>
      <c r="AR31" s="819"/>
      <c r="AS31" s="819"/>
      <c r="AT31" s="819"/>
      <c r="AU31" s="819">
        <v>873</v>
      </c>
      <c r="AV31" s="819"/>
      <c r="AW31" s="819"/>
      <c r="AX31" s="819"/>
      <c r="AY31" s="819"/>
      <c r="AZ31" s="820" t="s">
        <v>538</v>
      </c>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819</v>
      </c>
      <c r="R32" s="747"/>
      <c r="S32" s="747"/>
      <c r="T32" s="747"/>
      <c r="U32" s="747"/>
      <c r="V32" s="747">
        <v>617</v>
      </c>
      <c r="W32" s="747"/>
      <c r="X32" s="747"/>
      <c r="Y32" s="747"/>
      <c r="Z32" s="747"/>
      <c r="AA32" s="747">
        <v>202</v>
      </c>
      <c r="AB32" s="747"/>
      <c r="AC32" s="747"/>
      <c r="AD32" s="747"/>
      <c r="AE32" s="748"/>
      <c r="AF32" s="749">
        <v>1555</v>
      </c>
      <c r="AG32" s="750"/>
      <c r="AH32" s="750"/>
      <c r="AI32" s="750"/>
      <c r="AJ32" s="751"/>
      <c r="AK32" s="818">
        <v>15</v>
      </c>
      <c r="AL32" s="819"/>
      <c r="AM32" s="819"/>
      <c r="AN32" s="819"/>
      <c r="AO32" s="819"/>
      <c r="AP32" s="819">
        <v>2123</v>
      </c>
      <c r="AQ32" s="819"/>
      <c r="AR32" s="819"/>
      <c r="AS32" s="819"/>
      <c r="AT32" s="819"/>
      <c r="AU32" s="819">
        <v>85</v>
      </c>
      <c r="AV32" s="819"/>
      <c r="AW32" s="819"/>
      <c r="AX32" s="819"/>
      <c r="AY32" s="819"/>
      <c r="AZ32" s="820" t="s">
        <v>538</v>
      </c>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1250</v>
      </c>
      <c r="R33" s="747"/>
      <c r="S33" s="747"/>
      <c r="T33" s="747"/>
      <c r="U33" s="747"/>
      <c r="V33" s="747">
        <v>1250</v>
      </c>
      <c r="W33" s="747"/>
      <c r="X33" s="747"/>
      <c r="Y33" s="747"/>
      <c r="Z33" s="747"/>
      <c r="AA33" s="747">
        <v>0</v>
      </c>
      <c r="AB33" s="747"/>
      <c r="AC33" s="747"/>
      <c r="AD33" s="747"/>
      <c r="AE33" s="748"/>
      <c r="AF33" s="749">
        <v>0</v>
      </c>
      <c r="AG33" s="750"/>
      <c r="AH33" s="750"/>
      <c r="AI33" s="750"/>
      <c r="AJ33" s="751"/>
      <c r="AK33" s="818">
        <v>506</v>
      </c>
      <c r="AL33" s="819"/>
      <c r="AM33" s="819"/>
      <c r="AN33" s="819"/>
      <c r="AO33" s="819"/>
      <c r="AP33" s="819">
        <v>8873</v>
      </c>
      <c r="AQ33" s="819"/>
      <c r="AR33" s="819"/>
      <c r="AS33" s="819"/>
      <c r="AT33" s="819"/>
      <c r="AU33" s="819">
        <v>5617</v>
      </c>
      <c r="AV33" s="819"/>
      <c r="AW33" s="819"/>
      <c r="AX33" s="819"/>
      <c r="AY33" s="819"/>
      <c r="AZ33" s="820" t="s">
        <v>538</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1661</v>
      </c>
      <c r="R34" s="747"/>
      <c r="S34" s="747"/>
      <c r="T34" s="747"/>
      <c r="U34" s="747"/>
      <c r="V34" s="747">
        <v>1660</v>
      </c>
      <c r="W34" s="747"/>
      <c r="X34" s="747"/>
      <c r="Y34" s="747"/>
      <c r="Z34" s="747"/>
      <c r="AA34" s="747">
        <v>0</v>
      </c>
      <c r="AB34" s="747"/>
      <c r="AC34" s="747"/>
      <c r="AD34" s="747"/>
      <c r="AE34" s="748"/>
      <c r="AF34" s="749">
        <v>0</v>
      </c>
      <c r="AG34" s="750"/>
      <c r="AH34" s="750"/>
      <c r="AI34" s="750"/>
      <c r="AJ34" s="751"/>
      <c r="AK34" s="818">
        <v>704</v>
      </c>
      <c r="AL34" s="819"/>
      <c r="AM34" s="819"/>
      <c r="AN34" s="819"/>
      <c r="AO34" s="819"/>
      <c r="AP34" s="819">
        <v>11052</v>
      </c>
      <c r="AQ34" s="819"/>
      <c r="AR34" s="819"/>
      <c r="AS34" s="819"/>
      <c r="AT34" s="819"/>
      <c r="AU34" s="819">
        <v>10378</v>
      </c>
      <c r="AV34" s="819"/>
      <c r="AW34" s="819"/>
      <c r="AX34" s="819"/>
      <c r="AY34" s="819"/>
      <c r="AZ34" s="820" t="s">
        <v>539</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725</v>
      </c>
      <c r="R35" s="747"/>
      <c r="S35" s="747"/>
      <c r="T35" s="747"/>
      <c r="U35" s="747"/>
      <c r="V35" s="747">
        <v>725</v>
      </c>
      <c r="W35" s="747"/>
      <c r="X35" s="747"/>
      <c r="Y35" s="747"/>
      <c r="Z35" s="747"/>
      <c r="AA35" s="747">
        <v>0</v>
      </c>
      <c r="AB35" s="747"/>
      <c r="AC35" s="747"/>
      <c r="AD35" s="747"/>
      <c r="AE35" s="748"/>
      <c r="AF35" s="749">
        <v>0</v>
      </c>
      <c r="AG35" s="750"/>
      <c r="AH35" s="750"/>
      <c r="AI35" s="750"/>
      <c r="AJ35" s="751"/>
      <c r="AK35" s="818">
        <v>412</v>
      </c>
      <c r="AL35" s="819"/>
      <c r="AM35" s="819"/>
      <c r="AN35" s="819"/>
      <c r="AO35" s="819"/>
      <c r="AP35" s="819">
        <v>5274</v>
      </c>
      <c r="AQ35" s="819"/>
      <c r="AR35" s="819"/>
      <c r="AS35" s="819"/>
      <c r="AT35" s="819"/>
      <c r="AU35" s="819">
        <v>4984</v>
      </c>
      <c r="AV35" s="819"/>
      <c r="AW35" s="819"/>
      <c r="AX35" s="819"/>
      <c r="AY35" s="819"/>
      <c r="AZ35" s="820" t="s">
        <v>538</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24</v>
      </c>
      <c r="R36" s="747"/>
      <c r="S36" s="747"/>
      <c r="T36" s="747"/>
      <c r="U36" s="747"/>
      <c r="V36" s="747">
        <v>24</v>
      </c>
      <c r="W36" s="747"/>
      <c r="X36" s="747"/>
      <c r="Y36" s="747"/>
      <c r="Z36" s="747"/>
      <c r="AA36" s="747">
        <v>0</v>
      </c>
      <c r="AB36" s="747"/>
      <c r="AC36" s="747"/>
      <c r="AD36" s="747"/>
      <c r="AE36" s="748"/>
      <c r="AF36" s="749">
        <v>0</v>
      </c>
      <c r="AG36" s="750"/>
      <c r="AH36" s="750"/>
      <c r="AI36" s="750"/>
      <c r="AJ36" s="751"/>
      <c r="AK36" s="818">
        <v>7</v>
      </c>
      <c r="AL36" s="819"/>
      <c r="AM36" s="819"/>
      <c r="AN36" s="819"/>
      <c r="AO36" s="819"/>
      <c r="AP36" s="819">
        <v>122</v>
      </c>
      <c r="AQ36" s="819"/>
      <c r="AR36" s="819"/>
      <c r="AS36" s="819"/>
      <c r="AT36" s="819"/>
      <c r="AU36" s="819">
        <v>72</v>
      </c>
      <c r="AV36" s="819"/>
      <c r="AW36" s="819"/>
      <c r="AX36" s="819"/>
      <c r="AY36" s="819"/>
      <c r="AZ36" s="820" t="s">
        <v>538</v>
      </c>
      <c r="BA36" s="820"/>
      <c r="BB36" s="820"/>
      <c r="BC36" s="820"/>
      <c r="BD36" s="820"/>
      <c r="BE36" s="816" t="s">
        <v>388</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392</v>
      </c>
      <c r="C37" s="744"/>
      <c r="D37" s="744"/>
      <c r="E37" s="744"/>
      <c r="F37" s="744"/>
      <c r="G37" s="744"/>
      <c r="H37" s="744"/>
      <c r="I37" s="744"/>
      <c r="J37" s="744"/>
      <c r="K37" s="744"/>
      <c r="L37" s="744"/>
      <c r="M37" s="744"/>
      <c r="N37" s="744"/>
      <c r="O37" s="744"/>
      <c r="P37" s="745"/>
      <c r="Q37" s="746">
        <v>1271</v>
      </c>
      <c r="R37" s="747"/>
      <c r="S37" s="747"/>
      <c r="T37" s="747"/>
      <c r="U37" s="747"/>
      <c r="V37" s="747">
        <v>1271</v>
      </c>
      <c r="W37" s="747"/>
      <c r="X37" s="747"/>
      <c r="Y37" s="747"/>
      <c r="Z37" s="747"/>
      <c r="AA37" s="747">
        <v>0</v>
      </c>
      <c r="AB37" s="747"/>
      <c r="AC37" s="747"/>
      <c r="AD37" s="747"/>
      <c r="AE37" s="748"/>
      <c r="AF37" s="749">
        <v>0</v>
      </c>
      <c r="AG37" s="750"/>
      <c r="AH37" s="750"/>
      <c r="AI37" s="750"/>
      <c r="AJ37" s="751"/>
      <c r="AK37" s="818">
        <v>848</v>
      </c>
      <c r="AL37" s="819"/>
      <c r="AM37" s="819"/>
      <c r="AN37" s="819"/>
      <c r="AO37" s="819"/>
      <c r="AP37" s="819">
        <v>12790</v>
      </c>
      <c r="AQ37" s="819"/>
      <c r="AR37" s="819"/>
      <c r="AS37" s="819"/>
      <c r="AT37" s="819"/>
      <c r="AU37" s="819">
        <v>11920</v>
      </c>
      <c r="AV37" s="819"/>
      <c r="AW37" s="819"/>
      <c r="AX37" s="819"/>
      <c r="AY37" s="819"/>
      <c r="AZ37" s="820" t="s">
        <v>539</v>
      </c>
      <c r="BA37" s="820"/>
      <c r="BB37" s="820"/>
      <c r="BC37" s="820"/>
      <c r="BD37" s="820"/>
      <c r="BE37" s="816" t="s">
        <v>388</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393</v>
      </c>
      <c r="C38" s="744"/>
      <c r="D38" s="744"/>
      <c r="E38" s="744"/>
      <c r="F38" s="744"/>
      <c r="G38" s="744"/>
      <c r="H38" s="744"/>
      <c r="I38" s="744"/>
      <c r="J38" s="744"/>
      <c r="K38" s="744"/>
      <c r="L38" s="744"/>
      <c r="M38" s="744"/>
      <c r="N38" s="744"/>
      <c r="O38" s="744"/>
      <c r="P38" s="745"/>
      <c r="Q38" s="746">
        <v>92</v>
      </c>
      <c r="R38" s="747"/>
      <c r="S38" s="747"/>
      <c r="T38" s="747"/>
      <c r="U38" s="747"/>
      <c r="V38" s="747">
        <v>91</v>
      </c>
      <c r="W38" s="747"/>
      <c r="X38" s="747"/>
      <c r="Y38" s="747"/>
      <c r="Z38" s="747"/>
      <c r="AA38" s="747">
        <v>1</v>
      </c>
      <c r="AB38" s="747"/>
      <c r="AC38" s="747"/>
      <c r="AD38" s="747"/>
      <c r="AE38" s="748"/>
      <c r="AF38" s="749">
        <v>1</v>
      </c>
      <c r="AG38" s="750"/>
      <c r="AH38" s="750"/>
      <c r="AI38" s="750"/>
      <c r="AJ38" s="751"/>
      <c r="AK38" s="818">
        <v>82</v>
      </c>
      <c r="AL38" s="819"/>
      <c r="AM38" s="819"/>
      <c r="AN38" s="819"/>
      <c r="AO38" s="819"/>
      <c r="AP38" s="819">
        <v>113</v>
      </c>
      <c r="AQ38" s="819"/>
      <c r="AR38" s="819"/>
      <c r="AS38" s="819"/>
      <c r="AT38" s="819"/>
      <c r="AU38" s="819">
        <v>112</v>
      </c>
      <c r="AV38" s="819"/>
      <c r="AW38" s="819"/>
      <c r="AX38" s="819"/>
      <c r="AY38" s="819"/>
      <c r="AZ38" s="820" t="s">
        <v>538</v>
      </c>
      <c r="BA38" s="820"/>
      <c r="BB38" s="820"/>
      <c r="BC38" s="820"/>
      <c r="BD38" s="820"/>
      <c r="BE38" s="816" t="s">
        <v>388</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395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1825</v>
      </c>
      <c r="AG63" s="830"/>
      <c r="AH63" s="830"/>
      <c r="AI63" s="830"/>
      <c r="AJ63" s="831"/>
      <c r="AK63" s="832"/>
      <c r="AL63" s="827"/>
      <c r="AM63" s="827"/>
      <c r="AN63" s="827"/>
      <c r="AO63" s="827"/>
      <c r="AP63" s="830">
        <v>41590</v>
      </c>
      <c r="AQ63" s="830"/>
      <c r="AR63" s="830"/>
      <c r="AS63" s="830"/>
      <c r="AT63" s="830"/>
      <c r="AU63" s="830">
        <v>34056</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397</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540</v>
      </c>
      <c r="C68" s="858"/>
      <c r="D68" s="858"/>
      <c r="E68" s="858"/>
      <c r="F68" s="858"/>
      <c r="G68" s="858"/>
      <c r="H68" s="858"/>
      <c r="I68" s="858"/>
      <c r="J68" s="858"/>
      <c r="K68" s="858"/>
      <c r="L68" s="858"/>
      <c r="M68" s="858"/>
      <c r="N68" s="858"/>
      <c r="O68" s="858"/>
      <c r="P68" s="859"/>
      <c r="Q68" s="860">
        <v>3533</v>
      </c>
      <c r="R68" s="854"/>
      <c r="S68" s="854"/>
      <c r="T68" s="854"/>
      <c r="U68" s="854"/>
      <c r="V68" s="854">
        <v>3517</v>
      </c>
      <c r="W68" s="854"/>
      <c r="X68" s="854"/>
      <c r="Y68" s="854"/>
      <c r="Z68" s="854"/>
      <c r="AA68" s="854">
        <v>16</v>
      </c>
      <c r="AB68" s="854"/>
      <c r="AC68" s="854"/>
      <c r="AD68" s="854"/>
      <c r="AE68" s="854"/>
      <c r="AF68" s="854">
        <v>16</v>
      </c>
      <c r="AG68" s="854"/>
      <c r="AH68" s="854"/>
      <c r="AI68" s="854"/>
      <c r="AJ68" s="854"/>
      <c r="AK68" s="854">
        <v>99</v>
      </c>
      <c r="AL68" s="854"/>
      <c r="AM68" s="854"/>
      <c r="AN68" s="854"/>
      <c r="AO68" s="854"/>
      <c r="AP68" s="854">
        <v>251</v>
      </c>
      <c r="AQ68" s="854"/>
      <c r="AR68" s="854"/>
      <c r="AS68" s="854"/>
      <c r="AT68" s="854"/>
      <c r="AU68" s="854">
        <v>147</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557</v>
      </c>
      <c r="C69" s="862"/>
      <c r="D69" s="862"/>
      <c r="E69" s="862"/>
      <c r="F69" s="862"/>
      <c r="G69" s="862"/>
      <c r="H69" s="862"/>
      <c r="I69" s="862"/>
      <c r="J69" s="862"/>
      <c r="K69" s="862"/>
      <c r="L69" s="862"/>
      <c r="M69" s="862"/>
      <c r="N69" s="862"/>
      <c r="O69" s="862"/>
      <c r="P69" s="863"/>
      <c r="Q69" s="864">
        <v>17223</v>
      </c>
      <c r="R69" s="819"/>
      <c r="S69" s="819"/>
      <c r="T69" s="819"/>
      <c r="U69" s="819"/>
      <c r="V69" s="819">
        <v>16829</v>
      </c>
      <c r="W69" s="819"/>
      <c r="X69" s="819"/>
      <c r="Y69" s="819"/>
      <c r="Z69" s="819"/>
      <c r="AA69" s="819">
        <v>394</v>
      </c>
      <c r="AB69" s="819"/>
      <c r="AC69" s="819"/>
      <c r="AD69" s="819"/>
      <c r="AE69" s="819"/>
      <c r="AF69" s="819">
        <v>394</v>
      </c>
      <c r="AG69" s="819"/>
      <c r="AH69" s="819"/>
      <c r="AI69" s="819"/>
      <c r="AJ69" s="819"/>
      <c r="AK69" s="819">
        <v>50</v>
      </c>
      <c r="AL69" s="819"/>
      <c r="AM69" s="819"/>
      <c r="AN69" s="819"/>
      <c r="AO69" s="819"/>
      <c r="AP69" s="819" t="s">
        <v>538</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541</v>
      </c>
      <c r="C70" s="862"/>
      <c r="D70" s="862"/>
      <c r="E70" s="862"/>
      <c r="F70" s="862"/>
      <c r="G70" s="862"/>
      <c r="H70" s="862"/>
      <c r="I70" s="862"/>
      <c r="J70" s="862"/>
      <c r="K70" s="862"/>
      <c r="L70" s="862"/>
      <c r="M70" s="862"/>
      <c r="N70" s="862"/>
      <c r="O70" s="862"/>
      <c r="P70" s="863"/>
      <c r="Q70" s="864">
        <v>2032</v>
      </c>
      <c r="R70" s="819"/>
      <c r="S70" s="819"/>
      <c r="T70" s="819"/>
      <c r="U70" s="819"/>
      <c r="V70" s="819">
        <v>1967</v>
      </c>
      <c r="W70" s="819"/>
      <c r="X70" s="819"/>
      <c r="Y70" s="819"/>
      <c r="Z70" s="819"/>
      <c r="AA70" s="819">
        <v>64</v>
      </c>
      <c r="AB70" s="819"/>
      <c r="AC70" s="819"/>
      <c r="AD70" s="819"/>
      <c r="AE70" s="819"/>
      <c r="AF70" s="819">
        <v>64</v>
      </c>
      <c r="AG70" s="819"/>
      <c r="AH70" s="819"/>
      <c r="AI70" s="819"/>
      <c r="AJ70" s="819"/>
      <c r="AK70" s="819" t="s">
        <v>539</v>
      </c>
      <c r="AL70" s="819"/>
      <c r="AM70" s="819"/>
      <c r="AN70" s="819"/>
      <c r="AO70" s="819"/>
      <c r="AP70" s="819">
        <v>2679</v>
      </c>
      <c r="AQ70" s="819"/>
      <c r="AR70" s="819"/>
      <c r="AS70" s="819"/>
      <c r="AT70" s="819"/>
      <c r="AU70" s="819">
        <v>2385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542</v>
      </c>
      <c r="C71" s="862"/>
      <c r="D71" s="862"/>
      <c r="E71" s="862"/>
      <c r="F71" s="862"/>
      <c r="G71" s="862"/>
      <c r="H71" s="862"/>
      <c r="I71" s="862"/>
      <c r="J71" s="862"/>
      <c r="K71" s="862"/>
      <c r="L71" s="862"/>
      <c r="M71" s="862"/>
      <c r="N71" s="862"/>
      <c r="O71" s="862"/>
      <c r="P71" s="863"/>
      <c r="Q71" s="864">
        <v>123</v>
      </c>
      <c r="R71" s="819"/>
      <c r="S71" s="819"/>
      <c r="T71" s="819"/>
      <c r="U71" s="819"/>
      <c r="V71" s="819">
        <v>123</v>
      </c>
      <c r="W71" s="819"/>
      <c r="X71" s="819"/>
      <c r="Y71" s="819"/>
      <c r="Z71" s="819"/>
      <c r="AA71" s="819" t="s">
        <v>538</v>
      </c>
      <c r="AB71" s="819"/>
      <c r="AC71" s="819"/>
      <c r="AD71" s="819"/>
      <c r="AE71" s="819"/>
      <c r="AF71" s="819" t="s">
        <v>538</v>
      </c>
      <c r="AG71" s="819"/>
      <c r="AH71" s="819"/>
      <c r="AI71" s="819"/>
      <c r="AJ71" s="819"/>
      <c r="AK71" s="819">
        <v>33</v>
      </c>
      <c r="AL71" s="819"/>
      <c r="AM71" s="819"/>
      <c r="AN71" s="819"/>
      <c r="AO71" s="819"/>
      <c r="AP71" s="819">
        <v>99</v>
      </c>
      <c r="AQ71" s="819"/>
      <c r="AR71" s="819"/>
      <c r="AS71" s="819"/>
      <c r="AT71" s="819"/>
      <c r="AU71" s="819">
        <v>66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543</v>
      </c>
      <c r="C72" s="862"/>
      <c r="D72" s="862"/>
      <c r="E72" s="862"/>
      <c r="F72" s="862"/>
      <c r="G72" s="862"/>
      <c r="H72" s="862"/>
      <c r="I72" s="862"/>
      <c r="J72" s="862"/>
      <c r="K72" s="862"/>
      <c r="L72" s="862"/>
      <c r="M72" s="862"/>
      <c r="N72" s="862"/>
      <c r="O72" s="862"/>
      <c r="P72" s="863"/>
      <c r="Q72" s="864">
        <v>1221</v>
      </c>
      <c r="R72" s="819"/>
      <c r="S72" s="819"/>
      <c r="T72" s="819"/>
      <c r="U72" s="819"/>
      <c r="V72" s="819">
        <v>1192</v>
      </c>
      <c r="W72" s="819"/>
      <c r="X72" s="819"/>
      <c r="Y72" s="819"/>
      <c r="Z72" s="819"/>
      <c r="AA72" s="819">
        <v>29</v>
      </c>
      <c r="AB72" s="819"/>
      <c r="AC72" s="819"/>
      <c r="AD72" s="819"/>
      <c r="AE72" s="819"/>
      <c r="AF72" s="819">
        <v>29</v>
      </c>
      <c r="AG72" s="819"/>
      <c r="AH72" s="819"/>
      <c r="AI72" s="819"/>
      <c r="AJ72" s="819"/>
      <c r="AK72" s="819">
        <v>2</v>
      </c>
      <c r="AL72" s="819"/>
      <c r="AM72" s="819"/>
      <c r="AN72" s="819"/>
      <c r="AO72" s="819"/>
      <c r="AP72" s="819">
        <v>401</v>
      </c>
      <c r="AQ72" s="819"/>
      <c r="AR72" s="819"/>
      <c r="AS72" s="819"/>
      <c r="AT72" s="819"/>
      <c r="AU72" s="819">
        <v>259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544</v>
      </c>
      <c r="C73" s="862"/>
      <c r="D73" s="862"/>
      <c r="E73" s="862"/>
      <c r="F73" s="862"/>
      <c r="G73" s="862"/>
      <c r="H73" s="862"/>
      <c r="I73" s="862"/>
      <c r="J73" s="862"/>
      <c r="K73" s="862"/>
      <c r="L73" s="862"/>
      <c r="M73" s="862"/>
      <c r="N73" s="862"/>
      <c r="O73" s="862"/>
      <c r="P73" s="863"/>
      <c r="Q73" s="864">
        <v>14823</v>
      </c>
      <c r="R73" s="819"/>
      <c r="S73" s="819"/>
      <c r="T73" s="819"/>
      <c r="U73" s="819"/>
      <c r="V73" s="819">
        <v>14013</v>
      </c>
      <c r="W73" s="819"/>
      <c r="X73" s="819"/>
      <c r="Y73" s="819"/>
      <c r="Z73" s="819"/>
      <c r="AA73" s="819">
        <v>810</v>
      </c>
      <c r="AB73" s="819"/>
      <c r="AC73" s="819"/>
      <c r="AD73" s="819"/>
      <c r="AE73" s="819"/>
      <c r="AF73" s="819">
        <v>810</v>
      </c>
      <c r="AG73" s="819"/>
      <c r="AH73" s="819"/>
      <c r="AI73" s="819"/>
      <c r="AJ73" s="819"/>
      <c r="AK73" s="819">
        <v>11</v>
      </c>
      <c r="AL73" s="819"/>
      <c r="AM73" s="819"/>
      <c r="AN73" s="819"/>
      <c r="AO73" s="819"/>
      <c r="AP73" s="819" t="s">
        <v>539</v>
      </c>
      <c r="AQ73" s="819"/>
      <c r="AR73" s="819"/>
      <c r="AS73" s="819"/>
      <c r="AT73" s="819"/>
      <c r="AU73" s="819" t="s">
        <v>538</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545</v>
      </c>
      <c r="C74" s="862"/>
      <c r="D74" s="862"/>
      <c r="E74" s="862"/>
      <c r="F74" s="862"/>
      <c r="G74" s="862"/>
      <c r="H74" s="862"/>
      <c r="I74" s="862"/>
      <c r="J74" s="862"/>
      <c r="K74" s="862"/>
      <c r="L74" s="862"/>
      <c r="M74" s="862"/>
      <c r="N74" s="862"/>
      <c r="O74" s="862"/>
      <c r="P74" s="863"/>
      <c r="Q74" s="864">
        <v>136</v>
      </c>
      <c r="R74" s="819"/>
      <c r="S74" s="819"/>
      <c r="T74" s="819"/>
      <c r="U74" s="819"/>
      <c r="V74" s="819">
        <v>115</v>
      </c>
      <c r="W74" s="819"/>
      <c r="X74" s="819"/>
      <c r="Y74" s="819"/>
      <c r="Z74" s="819"/>
      <c r="AA74" s="819">
        <v>21</v>
      </c>
      <c r="AB74" s="819"/>
      <c r="AC74" s="819"/>
      <c r="AD74" s="819"/>
      <c r="AE74" s="819"/>
      <c r="AF74" s="819">
        <v>21</v>
      </c>
      <c r="AG74" s="819"/>
      <c r="AH74" s="819"/>
      <c r="AI74" s="819"/>
      <c r="AJ74" s="819"/>
      <c r="AK74" s="819">
        <v>5</v>
      </c>
      <c r="AL74" s="819"/>
      <c r="AM74" s="819"/>
      <c r="AN74" s="819"/>
      <c r="AO74" s="819"/>
      <c r="AP74" s="819" t="s">
        <v>538</v>
      </c>
      <c r="AQ74" s="819"/>
      <c r="AR74" s="819"/>
      <c r="AS74" s="819"/>
      <c r="AT74" s="819"/>
      <c r="AU74" s="819" t="s">
        <v>538</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546</v>
      </c>
      <c r="C75" s="862"/>
      <c r="D75" s="862"/>
      <c r="E75" s="862"/>
      <c r="F75" s="862"/>
      <c r="G75" s="862"/>
      <c r="H75" s="862"/>
      <c r="I75" s="862"/>
      <c r="J75" s="862"/>
      <c r="K75" s="862"/>
      <c r="L75" s="862"/>
      <c r="M75" s="862"/>
      <c r="N75" s="862"/>
      <c r="O75" s="862"/>
      <c r="P75" s="863"/>
      <c r="Q75" s="867">
        <v>131</v>
      </c>
      <c r="R75" s="868"/>
      <c r="S75" s="868"/>
      <c r="T75" s="868"/>
      <c r="U75" s="818"/>
      <c r="V75" s="869">
        <v>115</v>
      </c>
      <c r="W75" s="868"/>
      <c r="X75" s="868"/>
      <c r="Y75" s="868"/>
      <c r="Z75" s="818"/>
      <c r="AA75" s="869">
        <v>16</v>
      </c>
      <c r="AB75" s="868"/>
      <c r="AC75" s="868"/>
      <c r="AD75" s="868"/>
      <c r="AE75" s="818"/>
      <c r="AF75" s="869">
        <v>16</v>
      </c>
      <c r="AG75" s="868"/>
      <c r="AH75" s="868"/>
      <c r="AI75" s="868"/>
      <c r="AJ75" s="818"/>
      <c r="AK75" s="869" t="s">
        <v>538</v>
      </c>
      <c r="AL75" s="868"/>
      <c r="AM75" s="868"/>
      <c r="AN75" s="868"/>
      <c r="AO75" s="818"/>
      <c r="AP75" s="869" t="s">
        <v>539</v>
      </c>
      <c r="AQ75" s="868"/>
      <c r="AR75" s="868"/>
      <c r="AS75" s="868"/>
      <c r="AT75" s="818"/>
      <c r="AU75" s="869" t="s">
        <v>538</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556</v>
      </c>
      <c r="C76" s="862"/>
      <c r="D76" s="862"/>
      <c r="E76" s="862"/>
      <c r="F76" s="862"/>
      <c r="G76" s="862"/>
      <c r="H76" s="862"/>
      <c r="I76" s="862"/>
      <c r="J76" s="862"/>
      <c r="K76" s="862"/>
      <c r="L76" s="862"/>
      <c r="M76" s="862"/>
      <c r="N76" s="862"/>
      <c r="O76" s="862"/>
      <c r="P76" s="863"/>
      <c r="Q76" s="867">
        <v>414</v>
      </c>
      <c r="R76" s="868"/>
      <c r="S76" s="868"/>
      <c r="T76" s="868"/>
      <c r="U76" s="818"/>
      <c r="V76" s="869">
        <v>382</v>
      </c>
      <c r="W76" s="868"/>
      <c r="X76" s="868"/>
      <c r="Y76" s="868"/>
      <c r="Z76" s="818"/>
      <c r="AA76" s="869">
        <v>32</v>
      </c>
      <c r="AB76" s="868"/>
      <c r="AC76" s="868"/>
      <c r="AD76" s="868"/>
      <c r="AE76" s="818"/>
      <c r="AF76" s="869">
        <v>32</v>
      </c>
      <c r="AG76" s="868"/>
      <c r="AH76" s="868"/>
      <c r="AI76" s="868"/>
      <c r="AJ76" s="818"/>
      <c r="AK76" s="869" t="s">
        <v>538</v>
      </c>
      <c r="AL76" s="868"/>
      <c r="AM76" s="868"/>
      <c r="AN76" s="868"/>
      <c r="AO76" s="818"/>
      <c r="AP76" s="869" t="s">
        <v>539</v>
      </c>
      <c r="AQ76" s="868"/>
      <c r="AR76" s="868"/>
      <c r="AS76" s="868"/>
      <c r="AT76" s="818"/>
      <c r="AU76" s="869" t="s">
        <v>538</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558</v>
      </c>
      <c r="C77" s="862"/>
      <c r="D77" s="862"/>
      <c r="E77" s="862"/>
      <c r="F77" s="862"/>
      <c r="G77" s="862"/>
      <c r="H77" s="862"/>
      <c r="I77" s="862"/>
      <c r="J77" s="862"/>
      <c r="K77" s="862"/>
      <c r="L77" s="862"/>
      <c r="M77" s="862"/>
      <c r="N77" s="862"/>
      <c r="O77" s="862"/>
      <c r="P77" s="863"/>
      <c r="Q77" s="867">
        <v>153181</v>
      </c>
      <c r="R77" s="868"/>
      <c r="S77" s="868"/>
      <c r="T77" s="868"/>
      <c r="U77" s="818"/>
      <c r="V77" s="869">
        <v>144520</v>
      </c>
      <c r="W77" s="868"/>
      <c r="X77" s="868"/>
      <c r="Y77" s="868"/>
      <c r="Z77" s="818"/>
      <c r="AA77" s="869">
        <v>8661</v>
      </c>
      <c r="AB77" s="868"/>
      <c r="AC77" s="868"/>
      <c r="AD77" s="868"/>
      <c r="AE77" s="818"/>
      <c r="AF77" s="869">
        <v>8661</v>
      </c>
      <c r="AG77" s="868"/>
      <c r="AH77" s="868"/>
      <c r="AI77" s="868"/>
      <c r="AJ77" s="818"/>
      <c r="AK77" s="869">
        <v>221</v>
      </c>
      <c r="AL77" s="868"/>
      <c r="AM77" s="868"/>
      <c r="AN77" s="868"/>
      <c r="AO77" s="818"/>
      <c r="AP77" s="869" t="s">
        <v>538</v>
      </c>
      <c r="AQ77" s="868"/>
      <c r="AR77" s="868"/>
      <c r="AS77" s="868"/>
      <c r="AT77" s="818"/>
      <c r="AU77" s="869" t="s">
        <v>539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10043</v>
      </c>
      <c r="AG88" s="830"/>
      <c r="AH88" s="830"/>
      <c r="AI88" s="830"/>
      <c r="AJ88" s="830"/>
      <c r="AK88" s="827"/>
      <c r="AL88" s="827"/>
      <c r="AM88" s="827"/>
      <c r="AN88" s="827"/>
      <c r="AO88" s="827"/>
      <c r="AP88" s="830">
        <v>3430</v>
      </c>
      <c r="AQ88" s="830"/>
      <c r="AR88" s="830"/>
      <c r="AS88" s="830"/>
      <c r="AT88" s="830"/>
      <c r="AU88" s="830">
        <v>2856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400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234</v>
      </c>
      <c r="CS102" s="838"/>
      <c r="CT102" s="838"/>
      <c r="CU102" s="838"/>
      <c r="CV102" s="881"/>
      <c r="CW102" s="880">
        <v>16</v>
      </c>
      <c r="CX102" s="838"/>
      <c r="CY102" s="838"/>
      <c r="CZ102" s="838"/>
      <c r="DA102" s="881"/>
      <c r="DB102" s="880" t="s">
        <v>538</v>
      </c>
      <c r="DC102" s="838"/>
      <c r="DD102" s="838"/>
      <c r="DE102" s="838"/>
      <c r="DF102" s="881"/>
      <c r="DG102" s="880" t="s">
        <v>538</v>
      </c>
      <c r="DH102" s="838"/>
      <c r="DI102" s="838"/>
      <c r="DJ102" s="838"/>
      <c r="DK102" s="881"/>
      <c r="DL102" s="880" t="s">
        <v>538</v>
      </c>
      <c r="DM102" s="838"/>
      <c r="DN102" s="838"/>
      <c r="DO102" s="838"/>
      <c r="DP102" s="881"/>
      <c r="DQ102" s="880" t="s">
        <v>554</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408</v>
      </c>
      <c r="AB109" s="883"/>
      <c r="AC109" s="883"/>
      <c r="AD109" s="883"/>
      <c r="AE109" s="884"/>
      <c r="AF109" s="882" t="s">
        <v>285</v>
      </c>
      <c r="AG109" s="883"/>
      <c r="AH109" s="883"/>
      <c r="AI109" s="883"/>
      <c r="AJ109" s="884"/>
      <c r="AK109" s="882" t="s">
        <v>284</v>
      </c>
      <c r="AL109" s="883"/>
      <c r="AM109" s="883"/>
      <c r="AN109" s="883"/>
      <c r="AO109" s="884"/>
      <c r="AP109" s="882" t="s">
        <v>409</v>
      </c>
      <c r="AQ109" s="883"/>
      <c r="AR109" s="883"/>
      <c r="AS109" s="883"/>
      <c r="AT109" s="885"/>
      <c r="AU109" s="904" t="s">
        <v>407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408</v>
      </c>
      <c r="BR109" s="883"/>
      <c r="BS109" s="883"/>
      <c r="BT109" s="883"/>
      <c r="BU109" s="884"/>
      <c r="BV109" s="882" t="s">
        <v>285</v>
      </c>
      <c r="BW109" s="883"/>
      <c r="BX109" s="883"/>
      <c r="BY109" s="883"/>
      <c r="BZ109" s="884"/>
      <c r="CA109" s="882" t="s">
        <v>284</v>
      </c>
      <c r="CB109" s="883"/>
      <c r="CC109" s="883"/>
      <c r="CD109" s="883"/>
      <c r="CE109" s="884"/>
      <c r="CF109" s="905" t="s">
        <v>409</v>
      </c>
      <c r="CG109" s="905"/>
      <c r="CH109" s="905"/>
      <c r="CI109" s="905"/>
      <c r="CJ109" s="905"/>
      <c r="CK109" s="882" t="s">
        <v>410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408</v>
      </c>
      <c r="DH109" s="883"/>
      <c r="DI109" s="883"/>
      <c r="DJ109" s="883"/>
      <c r="DK109" s="884"/>
      <c r="DL109" s="882" t="s">
        <v>285</v>
      </c>
      <c r="DM109" s="883"/>
      <c r="DN109" s="883"/>
      <c r="DO109" s="883"/>
      <c r="DP109" s="884"/>
      <c r="DQ109" s="882" t="s">
        <v>284</v>
      </c>
      <c r="DR109" s="883"/>
      <c r="DS109" s="883"/>
      <c r="DT109" s="883"/>
      <c r="DU109" s="884"/>
      <c r="DV109" s="882" t="s">
        <v>409</v>
      </c>
      <c r="DW109" s="883"/>
      <c r="DX109" s="883"/>
      <c r="DY109" s="883"/>
      <c r="DZ109" s="885"/>
    </row>
    <row r="110" spans="1:131" s="197" customFormat="1" ht="26.25" customHeight="1" x14ac:dyDescent="0.15">
      <c r="A110" s="886" t="s">
        <v>411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6763722</v>
      </c>
      <c r="AB110" s="890"/>
      <c r="AC110" s="890"/>
      <c r="AD110" s="890"/>
      <c r="AE110" s="891"/>
      <c r="AF110" s="892">
        <v>6552716</v>
      </c>
      <c r="AG110" s="890"/>
      <c r="AH110" s="890"/>
      <c r="AI110" s="890"/>
      <c r="AJ110" s="891"/>
      <c r="AK110" s="892">
        <v>6151417</v>
      </c>
      <c r="AL110" s="890"/>
      <c r="AM110" s="890"/>
      <c r="AN110" s="890"/>
      <c r="AO110" s="891"/>
      <c r="AP110" s="893">
        <v>24.4</v>
      </c>
      <c r="AQ110" s="894"/>
      <c r="AR110" s="894"/>
      <c r="AS110" s="894"/>
      <c r="AT110" s="895"/>
      <c r="AU110" s="896" t="s">
        <v>60</v>
      </c>
      <c r="AV110" s="897"/>
      <c r="AW110" s="897"/>
      <c r="AX110" s="897"/>
      <c r="AY110" s="898"/>
      <c r="AZ110" s="940" t="s">
        <v>412</v>
      </c>
      <c r="BA110" s="887"/>
      <c r="BB110" s="887"/>
      <c r="BC110" s="887"/>
      <c r="BD110" s="887"/>
      <c r="BE110" s="887"/>
      <c r="BF110" s="887"/>
      <c r="BG110" s="887"/>
      <c r="BH110" s="887"/>
      <c r="BI110" s="887"/>
      <c r="BJ110" s="887"/>
      <c r="BK110" s="887"/>
      <c r="BL110" s="887"/>
      <c r="BM110" s="887"/>
      <c r="BN110" s="887"/>
      <c r="BO110" s="887"/>
      <c r="BP110" s="888"/>
      <c r="BQ110" s="926">
        <v>57834638</v>
      </c>
      <c r="BR110" s="927"/>
      <c r="BS110" s="927"/>
      <c r="BT110" s="927"/>
      <c r="BU110" s="927"/>
      <c r="BV110" s="927">
        <v>58061726</v>
      </c>
      <c r="BW110" s="927"/>
      <c r="BX110" s="927"/>
      <c r="BY110" s="927"/>
      <c r="BZ110" s="927"/>
      <c r="CA110" s="927">
        <v>59487724</v>
      </c>
      <c r="CB110" s="927"/>
      <c r="CC110" s="927"/>
      <c r="CD110" s="927"/>
      <c r="CE110" s="927"/>
      <c r="CF110" s="941">
        <v>236</v>
      </c>
      <c r="CG110" s="942"/>
      <c r="CH110" s="942"/>
      <c r="CI110" s="942"/>
      <c r="CJ110" s="942"/>
      <c r="CK110" s="943" t="s">
        <v>413</v>
      </c>
      <c r="CL110" s="944"/>
      <c r="CM110" s="923" t="s">
        <v>414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x14ac:dyDescent="0.15">
      <c r="A111" s="930" t="s">
        <v>415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416</v>
      </c>
      <c r="BA111" s="950"/>
      <c r="BB111" s="950"/>
      <c r="BC111" s="950"/>
      <c r="BD111" s="950"/>
      <c r="BE111" s="950"/>
      <c r="BF111" s="950"/>
      <c r="BG111" s="950"/>
      <c r="BH111" s="950"/>
      <c r="BI111" s="950"/>
      <c r="BJ111" s="950"/>
      <c r="BK111" s="950"/>
      <c r="BL111" s="950"/>
      <c r="BM111" s="950"/>
      <c r="BN111" s="950"/>
      <c r="BO111" s="950"/>
      <c r="BP111" s="951"/>
      <c r="BQ111" s="919">
        <v>331852</v>
      </c>
      <c r="BR111" s="920"/>
      <c r="BS111" s="920"/>
      <c r="BT111" s="920"/>
      <c r="BU111" s="920"/>
      <c r="BV111" s="920">
        <v>249904</v>
      </c>
      <c r="BW111" s="920"/>
      <c r="BX111" s="920"/>
      <c r="BY111" s="920"/>
      <c r="BZ111" s="920"/>
      <c r="CA111" s="920">
        <v>181265</v>
      </c>
      <c r="CB111" s="920"/>
      <c r="CC111" s="920"/>
      <c r="CD111" s="920"/>
      <c r="CE111" s="920"/>
      <c r="CF111" s="914">
        <v>0.7</v>
      </c>
      <c r="CG111" s="915"/>
      <c r="CH111" s="915"/>
      <c r="CI111" s="915"/>
      <c r="CJ111" s="915"/>
      <c r="CK111" s="945"/>
      <c r="CL111" s="946"/>
      <c r="CM111" s="916" t="s">
        <v>417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418</v>
      </c>
      <c r="B112" s="953"/>
      <c r="C112" s="950" t="s">
        <v>419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v>16667</v>
      </c>
      <c r="AL112" s="959"/>
      <c r="AM112" s="959"/>
      <c r="AN112" s="959"/>
      <c r="AO112" s="960"/>
      <c r="AP112" s="962">
        <v>0.1</v>
      </c>
      <c r="AQ112" s="963"/>
      <c r="AR112" s="963"/>
      <c r="AS112" s="963"/>
      <c r="AT112" s="964"/>
      <c r="AU112" s="899"/>
      <c r="AV112" s="900"/>
      <c r="AW112" s="900"/>
      <c r="AX112" s="900"/>
      <c r="AY112" s="901"/>
      <c r="AZ112" s="949" t="s">
        <v>420</v>
      </c>
      <c r="BA112" s="950"/>
      <c r="BB112" s="950"/>
      <c r="BC112" s="950"/>
      <c r="BD112" s="950"/>
      <c r="BE112" s="950"/>
      <c r="BF112" s="950"/>
      <c r="BG112" s="950"/>
      <c r="BH112" s="950"/>
      <c r="BI112" s="950"/>
      <c r="BJ112" s="950"/>
      <c r="BK112" s="950"/>
      <c r="BL112" s="950"/>
      <c r="BM112" s="950"/>
      <c r="BN112" s="950"/>
      <c r="BO112" s="950"/>
      <c r="BP112" s="951"/>
      <c r="BQ112" s="919">
        <v>35900345</v>
      </c>
      <c r="BR112" s="920"/>
      <c r="BS112" s="920"/>
      <c r="BT112" s="920"/>
      <c r="BU112" s="920"/>
      <c r="BV112" s="920">
        <v>34627778</v>
      </c>
      <c r="BW112" s="920"/>
      <c r="BX112" s="920"/>
      <c r="BY112" s="920"/>
      <c r="BZ112" s="920"/>
      <c r="CA112" s="920">
        <v>34056353</v>
      </c>
      <c r="CB112" s="920"/>
      <c r="CC112" s="920"/>
      <c r="CD112" s="920"/>
      <c r="CE112" s="920"/>
      <c r="CF112" s="914">
        <v>135.1</v>
      </c>
      <c r="CG112" s="915"/>
      <c r="CH112" s="915"/>
      <c r="CI112" s="915"/>
      <c r="CJ112" s="915"/>
      <c r="CK112" s="945"/>
      <c r="CL112" s="946"/>
      <c r="CM112" s="916" t="s">
        <v>421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31160</v>
      </c>
      <c r="DH112" s="920"/>
      <c r="DI112" s="920"/>
      <c r="DJ112" s="920"/>
      <c r="DK112" s="920"/>
      <c r="DL112" s="920">
        <v>25521</v>
      </c>
      <c r="DM112" s="920"/>
      <c r="DN112" s="920"/>
      <c r="DO112" s="920"/>
      <c r="DP112" s="920"/>
      <c r="DQ112" s="920">
        <v>19600</v>
      </c>
      <c r="DR112" s="920"/>
      <c r="DS112" s="920"/>
      <c r="DT112" s="920"/>
      <c r="DU112" s="920"/>
      <c r="DV112" s="921">
        <v>0.1</v>
      </c>
      <c r="DW112" s="921"/>
      <c r="DX112" s="921"/>
      <c r="DY112" s="921"/>
      <c r="DZ112" s="922"/>
    </row>
    <row r="113" spans="1:130" s="197" customFormat="1" ht="26.25" customHeight="1" x14ac:dyDescent="0.15">
      <c r="A113" s="954"/>
      <c r="B113" s="955"/>
      <c r="C113" s="950" t="s">
        <v>422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2220898</v>
      </c>
      <c r="AB113" s="934"/>
      <c r="AC113" s="934"/>
      <c r="AD113" s="934"/>
      <c r="AE113" s="935"/>
      <c r="AF113" s="936">
        <v>2247856</v>
      </c>
      <c r="AG113" s="934"/>
      <c r="AH113" s="934"/>
      <c r="AI113" s="934"/>
      <c r="AJ113" s="935"/>
      <c r="AK113" s="936">
        <v>2276076</v>
      </c>
      <c r="AL113" s="934"/>
      <c r="AM113" s="934"/>
      <c r="AN113" s="934"/>
      <c r="AO113" s="935"/>
      <c r="AP113" s="937">
        <v>9</v>
      </c>
      <c r="AQ113" s="938"/>
      <c r="AR113" s="938"/>
      <c r="AS113" s="938"/>
      <c r="AT113" s="939"/>
      <c r="AU113" s="899"/>
      <c r="AV113" s="900"/>
      <c r="AW113" s="900"/>
      <c r="AX113" s="900"/>
      <c r="AY113" s="901"/>
      <c r="AZ113" s="949" t="s">
        <v>423</v>
      </c>
      <c r="BA113" s="950"/>
      <c r="BB113" s="950"/>
      <c r="BC113" s="950"/>
      <c r="BD113" s="950"/>
      <c r="BE113" s="950"/>
      <c r="BF113" s="950"/>
      <c r="BG113" s="950"/>
      <c r="BH113" s="950"/>
      <c r="BI113" s="950"/>
      <c r="BJ113" s="950"/>
      <c r="BK113" s="950"/>
      <c r="BL113" s="950"/>
      <c r="BM113" s="950"/>
      <c r="BN113" s="950"/>
      <c r="BO113" s="950"/>
      <c r="BP113" s="951"/>
      <c r="BQ113" s="919">
        <v>4932140</v>
      </c>
      <c r="BR113" s="920"/>
      <c r="BS113" s="920"/>
      <c r="BT113" s="920"/>
      <c r="BU113" s="920"/>
      <c r="BV113" s="920">
        <v>3895243</v>
      </c>
      <c r="BW113" s="920"/>
      <c r="BX113" s="920"/>
      <c r="BY113" s="920"/>
      <c r="BZ113" s="920"/>
      <c r="CA113" s="920">
        <v>2856411</v>
      </c>
      <c r="CB113" s="920"/>
      <c r="CC113" s="920"/>
      <c r="CD113" s="920"/>
      <c r="CE113" s="920"/>
      <c r="CF113" s="914">
        <v>11.3</v>
      </c>
      <c r="CG113" s="915"/>
      <c r="CH113" s="915"/>
      <c r="CI113" s="915"/>
      <c r="CJ113" s="915"/>
      <c r="CK113" s="945"/>
      <c r="CL113" s="946"/>
      <c r="CM113" s="916" t="s">
        <v>424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425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1050937</v>
      </c>
      <c r="AB114" s="959"/>
      <c r="AC114" s="959"/>
      <c r="AD114" s="959"/>
      <c r="AE114" s="960"/>
      <c r="AF114" s="961">
        <v>1048252</v>
      </c>
      <c r="AG114" s="959"/>
      <c r="AH114" s="959"/>
      <c r="AI114" s="959"/>
      <c r="AJ114" s="960"/>
      <c r="AK114" s="961">
        <v>1035602</v>
      </c>
      <c r="AL114" s="959"/>
      <c r="AM114" s="959"/>
      <c r="AN114" s="959"/>
      <c r="AO114" s="960"/>
      <c r="AP114" s="962">
        <v>4.0999999999999996</v>
      </c>
      <c r="AQ114" s="963"/>
      <c r="AR114" s="963"/>
      <c r="AS114" s="963"/>
      <c r="AT114" s="964"/>
      <c r="AU114" s="899"/>
      <c r="AV114" s="900"/>
      <c r="AW114" s="900"/>
      <c r="AX114" s="900"/>
      <c r="AY114" s="901"/>
      <c r="AZ114" s="949" t="s">
        <v>426</v>
      </c>
      <c r="BA114" s="950"/>
      <c r="BB114" s="950"/>
      <c r="BC114" s="950"/>
      <c r="BD114" s="950"/>
      <c r="BE114" s="950"/>
      <c r="BF114" s="950"/>
      <c r="BG114" s="950"/>
      <c r="BH114" s="950"/>
      <c r="BI114" s="950"/>
      <c r="BJ114" s="950"/>
      <c r="BK114" s="950"/>
      <c r="BL114" s="950"/>
      <c r="BM114" s="950"/>
      <c r="BN114" s="950"/>
      <c r="BO114" s="950"/>
      <c r="BP114" s="951"/>
      <c r="BQ114" s="919">
        <v>8356240</v>
      </c>
      <c r="BR114" s="920"/>
      <c r="BS114" s="920"/>
      <c r="BT114" s="920"/>
      <c r="BU114" s="920"/>
      <c r="BV114" s="920">
        <v>7850051</v>
      </c>
      <c r="BW114" s="920"/>
      <c r="BX114" s="920"/>
      <c r="BY114" s="920"/>
      <c r="BZ114" s="920"/>
      <c r="CA114" s="920">
        <v>6968079</v>
      </c>
      <c r="CB114" s="920"/>
      <c r="CC114" s="920"/>
      <c r="CD114" s="920"/>
      <c r="CE114" s="920"/>
      <c r="CF114" s="914">
        <v>27.6</v>
      </c>
      <c r="CG114" s="915"/>
      <c r="CH114" s="915"/>
      <c r="CI114" s="915"/>
      <c r="CJ114" s="915"/>
      <c r="CK114" s="945"/>
      <c r="CL114" s="946"/>
      <c r="CM114" s="916" t="s">
        <v>427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99390</v>
      </c>
      <c r="AB115" s="934"/>
      <c r="AC115" s="934"/>
      <c r="AD115" s="934"/>
      <c r="AE115" s="935"/>
      <c r="AF115" s="936">
        <v>90829</v>
      </c>
      <c r="AG115" s="934"/>
      <c r="AH115" s="934"/>
      <c r="AI115" s="934"/>
      <c r="AJ115" s="935"/>
      <c r="AK115" s="936">
        <v>80448</v>
      </c>
      <c r="AL115" s="934"/>
      <c r="AM115" s="934"/>
      <c r="AN115" s="934"/>
      <c r="AO115" s="935"/>
      <c r="AP115" s="937">
        <v>0.3</v>
      </c>
      <c r="AQ115" s="938"/>
      <c r="AR115" s="938"/>
      <c r="AS115" s="938"/>
      <c r="AT115" s="939"/>
      <c r="AU115" s="899"/>
      <c r="AV115" s="900"/>
      <c r="AW115" s="900"/>
      <c r="AX115" s="900"/>
      <c r="AY115" s="901"/>
      <c r="AZ115" s="949" t="s">
        <v>429</v>
      </c>
      <c r="BA115" s="950"/>
      <c r="BB115" s="950"/>
      <c r="BC115" s="950"/>
      <c r="BD115" s="950"/>
      <c r="BE115" s="950"/>
      <c r="BF115" s="950"/>
      <c r="BG115" s="950"/>
      <c r="BH115" s="950"/>
      <c r="BI115" s="950"/>
      <c r="BJ115" s="950"/>
      <c r="BK115" s="950"/>
      <c r="BL115" s="950"/>
      <c r="BM115" s="950"/>
      <c r="BN115" s="950"/>
      <c r="BO115" s="950"/>
      <c r="BP115" s="951"/>
      <c r="BQ115" s="919">
        <v>654</v>
      </c>
      <c r="BR115" s="920"/>
      <c r="BS115" s="920"/>
      <c r="BT115" s="920"/>
      <c r="BU115" s="920"/>
      <c r="BV115" s="920">
        <v>583</v>
      </c>
      <c r="BW115" s="920"/>
      <c r="BX115" s="920"/>
      <c r="BY115" s="920"/>
      <c r="BZ115" s="920"/>
      <c r="CA115" s="920">
        <v>513</v>
      </c>
      <c r="CB115" s="920"/>
      <c r="CC115" s="920"/>
      <c r="CD115" s="920"/>
      <c r="CE115" s="920"/>
      <c r="CF115" s="914">
        <v>0</v>
      </c>
      <c r="CG115" s="915"/>
      <c r="CH115" s="915"/>
      <c r="CI115" s="915"/>
      <c r="CJ115" s="915"/>
      <c r="CK115" s="945"/>
      <c r="CL115" s="946"/>
      <c r="CM115" s="949" t="s">
        <v>430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431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v>210</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432</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246051</v>
      </c>
      <c r="DH116" s="959"/>
      <c r="DI116" s="959"/>
      <c r="DJ116" s="959"/>
      <c r="DK116" s="960"/>
      <c r="DL116" s="961">
        <v>202668</v>
      </c>
      <c r="DM116" s="959"/>
      <c r="DN116" s="959"/>
      <c r="DO116" s="959"/>
      <c r="DP116" s="960"/>
      <c r="DQ116" s="961">
        <v>161405</v>
      </c>
      <c r="DR116" s="959"/>
      <c r="DS116" s="959"/>
      <c r="DT116" s="959"/>
      <c r="DU116" s="960"/>
      <c r="DV116" s="962">
        <v>0.6</v>
      </c>
      <c r="DW116" s="963"/>
      <c r="DX116" s="963"/>
      <c r="DY116" s="963"/>
      <c r="DZ116" s="964"/>
    </row>
    <row r="117" spans="1:130" s="197" customFormat="1" ht="26.25" customHeight="1" x14ac:dyDescent="0.15">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434</v>
      </c>
      <c r="Z117" s="884"/>
      <c r="AA117" s="996">
        <v>10134947</v>
      </c>
      <c r="AB117" s="966"/>
      <c r="AC117" s="966"/>
      <c r="AD117" s="966"/>
      <c r="AE117" s="967"/>
      <c r="AF117" s="965">
        <v>9939863</v>
      </c>
      <c r="AG117" s="966"/>
      <c r="AH117" s="966"/>
      <c r="AI117" s="966"/>
      <c r="AJ117" s="967"/>
      <c r="AK117" s="965">
        <v>9560210</v>
      </c>
      <c r="AL117" s="966"/>
      <c r="AM117" s="966"/>
      <c r="AN117" s="966"/>
      <c r="AO117" s="967"/>
      <c r="AP117" s="968"/>
      <c r="AQ117" s="969"/>
      <c r="AR117" s="969"/>
      <c r="AS117" s="969"/>
      <c r="AT117" s="970"/>
      <c r="AU117" s="899"/>
      <c r="AV117" s="900"/>
      <c r="AW117" s="900"/>
      <c r="AX117" s="900"/>
      <c r="AY117" s="901"/>
      <c r="AZ117" s="995" t="s">
        <v>435</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410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408</v>
      </c>
      <c r="AB118" s="883"/>
      <c r="AC118" s="883"/>
      <c r="AD118" s="883"/>
      <c r="AE118" s="884"/>
      <c r="AF118" s="882" t="s">
        <v>285</v>
      </c>
      <c r="AG118" s="883"/>
      <c r="AH118" s="883"/>
      <c r="AI118" s="883"/>
      <c r="AJ118" s="884"/>
      <c r="AK118" s="882" t="s">
        <v>284</v>
      </c>
      <c r="AL118" s="883"/>
      <c r="AM118" s="883"/>
      <c r="AN118" s="883"/>
      <c r="AO118" s="884"/>
      <c r="AP118" s="990" t="s">
        <v>409</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437</v>
      </c>
      <c r="BP118" s="994"/>
      <c r="BQ118" s="985">
        <v>107355869</v>
      </c>
      <c r="BR118" s="986"/>
      <c r="BS118" s="986"/>
      <c r="BT118" s="986"/>
      <c r="BU118" s="986"/>
      <c r="BV118" s="986">
        <v>104685285</v>
      </c>
      <c r="BW118" s="986"/>
      <c r="BX118" s="986"/>
      <c r="BY118" s="986"/>
      <c r="BZ118" s="986"/>
      <c r="CA118" s="986">
        <v>103550345</v>
      </c>
      <c r="CB118" s="986"/>
      <c r="CC118" s="986"/>
      <c r="CD118" s="986"/>
      <c r="CE118" s="986"/>
      <c r="CF118" s="987"/>
      <c r="CG118" s="988"/>
      <c r="CH118" s="988"/>
      <c r="CI118" s="988"/>
      <c r="CJ118" s="989"/>
      <c r="CK118" s="945"/>
      <c r="CL118" s="946"/>
      <c r="CM118" s="916" t="s">
        <v>438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413</v>
      </c>
      <c r="B119" s="944"/>
      <c r="C119" s="923" t="s">
        <v>414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3563750</v>
      </c>
      <c r="BR119" s="927"/>
      <c r="BS119" s="927"/>
      <c r="BT119" s="927"/>
      <c r="BU119" s="927"/>
      <c r="BV119" s="927">
        <v>3920734</v>
      </c>
      <c r="BW119" s="927"/>
      <c r="BX119" s="927"/>
      <c r="BY119" s="927"/>
      <c r="BZ119" s="927"/>
      <c r="CA119" s="927">
        <v>4069797</v>
      </c>
      <c r="CB119" s="927"/>
      <c r="CC119" s="927"/>
      <c r="CD119" s="927"/>
      <c r="CE119" s="927"/>
      <c r="CF119" s="941">
        <v>16.100000000000001</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54641</v>
      </c>
      <c r="DH119" s="998"/>
      <c r="DI119" s="998"/>
      <c r="DJ119" s="998"/>
      <c r="DK119" s="999"/>
      <c r="DL119" s="1000">
        <v>21715</v>
      </c>
      <c r="DM119" s="998"/>
      <c r="DN119" s="998"/>
      <c r="DO119" s="998"/>
      <c r="DP119" s="999"/>
      <c r="DQ119" s="1000">
        <v>260</v>
      </c>
      <c r="DR119" s="998"/>
      <c r="DS119" s="998"/>
      <c r="DT119" s="998"/>
      <c r="DU119" s="999"/>
      <c r="DV119" s="1001">
        <v>0</v>
      </c>
      <c r="DW119" s="1002"/>
      <c r="DX119" s="1002"/>
      <c r="DY119" s="1002"/>
      <c r="DZ119" s="1003"/>
    </row>
    <row r="120" spans="1:130" s="197" customFormat="1" ht="26.25" customHeight="1" x14ac:dyDescent="0.15">
      <c r="A120" s="975"/>
      <c r="B120" s="946"/>
      <c r="C120" s="916" t="s">
        <v>417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1013362</v>
      </c>
      <c r="BR120" s="920"/>
      <c r="BS120" s="920"/>
      <c r="BT120" s="920"/>
      <c r="BU120" s="920"/>
      <c r="BV120" s="920">
        <v>833015</v>
      </c>
      <c r="BW120" s="920"/>
      <c r="BX120" s="920"/>
      <c r="BY120" s="920"/>
      <c r="BZ120" s="920"/>
      <c r="CA120" s="920">
        <v>863434</v>
      </c>
      <c r="CB120" s="920"/>
      <c r="CC120" s="920"/>
      <c r="CD120" s="920"/>
      <c r="CE120" s="920"/>
      <c r="CF120" s="914">
        <v>3.4</v>
      </c>
      <c r="CG120" s="915"/>
      <c r="CH120" s="915"/>
      <c r="CI120" s="915"/>
      <c r="CJ120" s="915"/>
      <c r="CK120" s="1013" t="s">
        <v>443</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12615728</v>
      </c>
      <c r="DH120" s="927"/>
      <c r="DI120" s="927"/>
      <c r="DJ120" s="927"/>
      <c r="DK120" s="927"/>
      <c r="DL120" s="927">
        <v>12300353</v>
      </c>
      <c r="DM120" s="927"/>
      <c r="DN120" s="927"/>
      <c r="DO120" s="927"/>
      <c r="DP120" s="927"/>
      <c r="DQ120" s="927">
        <v>11920209</v>
      </c>
      <c r="DR120" s="927"/>
      <c r="DS120" s="927"/>
      <c r="DT120" s="927"/>
      <c r="DU120" s="927"/>
      <c r="DV120" s="928">
        <v>47.3</v>
      </c>
      <c r="DW120" s="928"/>
      <c r="DX120" s="928"/>
      <c r="DY120" s="928"/>
      <c r="DZ120" s="929"/>
    </row>
    <row r="121" spans="1:130" s="197" customFormat="1" ht="26.25" customHeight="1" x14ac:dyDescent="0.15">
      <c r="A121" s="975"/>
      <c r="B121" s="946"/>
      <c r="C121" s="1010" t="s">
        <v>444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445</v>
      </c>
      <c r="BA121" s="971"/>
      <c r="BB121" s="971"/>
      <c r="BC121" s="971"/>
      <c r="BD121" s="971"/>
      <c r="BE121" s="971"/>
      <c r="BF121" s="971"/>
      <c r="BG121" s="971"/>
      <c r="BH121" s="971"/>
      <c r="BI121" s="971"/>
      <c r="BJ121" s="971"/>
      <c r="BK121" s="971"/>
      <c r="BL121" s="971"/>
      <c r="BM121" s="971"/>
      <c r="BN121" s="971"/>
      <c r="BO121" s="971"/>
      <c r="BP121" s="972"/>
      <c r="BQ121" s="985">
        <v>61438121</v>
      </c>
      <c r="BR121" s="986"/>
      <c r="BS121" s="986"/>
      <c r="BT121" s="986"/>
      <c r="BU121" s="986"/>
      <c r="BV121" s="986">
        <v>61310747</v>
      </c>
      <c r="BW121" s="986"/>
      <c r="BX121" s="986"/>
      <c r="BY121" s="986"/>
      <c r="BZ121" s="986"/>
      <c r="CA121" s="986">
        <v>61568584</v>
      </c>
      <c r="CB121" s="986"/>
      <c r="CC121" s="986"/>
      <c r="CD121" s="986"/>
      <c r="CE121" s="986"/>
      <c r="CF121" s="1024">
        <v>244.2</v>
      </c>
      <c r="CG121" s="1025"/>
      <c r="CH121" s="1025"/>
      <c r="CI121" s="1025"/>
      <c r="CJ121" s="1025"/>
      <c r="CK121" s="1016"/>
      <c r="CL121" s="1017"/>
      <c r="CM121" s="1017"/>
      <c r="CN121" s="1017"/>
      <c r="CO121" s="1018"/>
      <c r="CP121" s="1007" t="s">
        <v>446</v>
      </c>
      <c r="CQ121" s="1008"/>
      <c r="CR121" s="1008"/>
      <c r="CS121" s="1008"/>
      <c r="CT121" s="1008"/>
      <c r="CU121" s="1008"/>
      <c r="CV121" s="1008"/>
      <c r="CW121" s="1008"/>
      <c r="CX121" s="1008"/>
      <c r="CY121" s="1008"/>
      <c r="CZ121" s="1008"/>
      <c r="DA121" s="1008"/>
      <c r="DB121" s="1008"/>
      <c r="DC121" s="1008"/>
      <c r="DD121" s="1008"/>
      <c r="DE121" s="1008"/>
      <c r="DF121" s="1009"/>
      <c r="DG121" s="919">
        <v>10004353</v>
      </c>
      <c r="DH121" s="920"/>
      <c r="DI121" s="920"/>
      <c r="DJ121" s="920"/>
      <c r="DK121" s="920"/>
      <c r="DL121" s="920">
        <v>9806292</v>
      </c>
      <c r="DM121" s="920"/>
      <c r="DN121" s="920"/>
      <c r="DO121" s="920"/>
      <c r="DP121" s="920"/>
      <c r="DQ121" s="920">
        <v>10377715</v>
      </c>
      <c r="DR121" s="920"/>
      <c r="DS121" s="920"/>
      <c r="DT121" s="920"/>
      <c r="DU121" s="920"/>
      <c r="DV121" s="921">
        <v>41.2</v>
      </c>
      <c r="DW121" s="921"/>
      <c r="DX121" s="921"/>
      <c r="DY121" s="921"/>
      <c r="DZ121" s="922"/>
    </row>
    <row r="122" spans="1:130" s="197" customFormat="1" ht="26.25" customHeight="1" x14ac:dyDescent="0.15">
      <c r="A122" s="975"/>
      <c r="B122" s="946"/>
      <c r="C122" s="916" t="s">
        <v>427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447</v>
      </c>
      <c r="AB122" s="959"/>
      <c r="AC122" s="959"/>
      <c r="AD122" s="959"/>
      <c r="AE122" s="960"/>
      <c r="AF122" s="961" t="s">
        <v>447</v>
      </c>
      <c r="AG122" s="959"/>
      <c r="AH122" s="959"/>
      <c r="AI122" s="959"/>
      <c r="AJ122" s="960"/>
      <c r="AK122" s="961" t="s">
        <v>447</v>
      </c>
      <c r="AL122" s="959"/>
      <c r="AM122" s="959"/>
      <c r="AN122" s="959"/>
      <c r="AO122" s="960"/>
      <c r="AP122" s="962" t="s">
        <v>447</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448</v>
      </c>
      <c r="BP122" s="994"/>
      <c r="BQ122" s="1034">
        <v>66015233</v>
      </c>
      <c r="BR122" s="1035"/>
      <c r="BS122" s="1035"/>
      <c r="BT122" s="1035"/>
      <c r="BU122" s="1035"/>
      <c r="BV122" s="1035">
        <v>66064496</v>
      </c>
      <c r="BW122" s="1035"/>
      <c r="BX122" s="1035"/>
      <c r="BY122" s="1035"/>
      <c r="BZ122" s="1035"/>
      <c r="CA122" s="1035">
        <v>66501815</v>
      </c>
      <c r="CB122" s="1035"/>
      <c r="CC122" s="1035"/>
      <c r="CD122" s="1035"/>
      <c r="CE122" s="1035"/>
      <c r="CF122" s="987"/>
      <c r="CG122" s="988"/>
      <c r="CH122" s="988"/>
      <c r="CI122" s="988"/>
      <c r="CJ122" s="989"/>
      <c r="CK122" s="1016"/>
      <c r="CL122" s="1017"/>
      <c r="CM122" s="1017"/>
      <c r="CN122" s="1017"/>
      <c r="CO122" s="1018"/>
      <c r="CP122" s="1007" t="s">
        <v>387</v>
      </c>
      <c r="CQ122" s="1008"/>
      <c r="CR122" s="1008"/>
      <c r="CS122" s="1008"/>
      <c r="CT122" s="1008"/>
      <c r="CU122" s="1008"/>
      <c r="CV122" s="1008"/>
      <c r="CW122" s="1008"/>
      <c r="CX122" s="1008"/>
      <c r="CY122" s="1008"/>
      <c r="CZ122" s="1008"/>
      <c r="DA122" s="1008"/>
      <c r="DB122" s="1008"/>
      <c r="DC122" s="1008"/>
      <c r="DD122" s="1008"/>
      <c r="DE122" s="1008"/>
      <c r="DF122" s="1009"/>
      <c r="DG122" s="919">
        <v>6517145</v>
      </c>
      <c r="DH122" s="920"/>
      <c r="DI122" s="920"/>
      <c r="DJ122" s="920"/>
      <c r="DK122" s="920"/>
      <c r="DL122" s="920">
        <v>6056562</v>
      </c>
      <c r="DM122" s="920"/>
      <c r="DN122" s="920"/>
      <c r="DO122" s="920"/>
      <c r="DP122" s="920"/>
      <c r="DQ122" s="920">
        <v>5616630</v>
      </c>
      <c r="DR122" s="920"/>
      <c r="DS122" s="920"/>
      <c r="DT122" s="920"/>
      <c r="DU122" s="920"/>
      <c r="DV122" s="921">
        <v>22.3</v>
      </c>
      <c r="DW122" s="921"/>
      <c r="DX122" s="921"/>
      <c r="DY122" s="921"/>
      <c r="DZ122" s="922"/>
    </row>
    <row r="123" spans="1:130" s="197" customFormat="1" ht="26.25" customHeight="1" thickBot="1" x14ac:dyDescent="0.2">
      <c r="A123" s="975"/>
      <c r="B123" s="946"/>
      <c r="C123" s="916" t="s">
        <v>433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44167</v>
      </c>
      <c r="AB123" s="959"/>
      <c r="AC123" s="959"/>
      <c r="AD123" s="959"/>
      <c r="AE123" s="960"/>
      <c r="AF123" s="961">
        <v>43382</v>
      </c>
      <c r="AG123" s="959"/>
      <c r="AH123" s="959"/>
      <c r="AI123" s="959"/>
      <c r="AJ123" s="960"/>
      <c r="AK123" s="961">
        <v>41263</v>
      </c>
      <c r="AL123" s="959"/>
      <c r="AM123" s="959"/>
      <c r="AN123" s="959"/>
      <c r="AO123" s="960"/>
      <c r="AP123" s="962">
        <v>0.2</v>
      </c>
      <c r="AQ123" s="963"/>
      <c r="AR123" s="963"/>
      <c r="AS123" s="963"/>
      <c r="AT123" s="964"/>
      <c r="AU123" s="1031" t="s">
        <v>449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161.30000000000001</v>
      </c>
      <c r="BR123" s="1027"/>
      <c r="BS123" s="1027"/>
      <c r="BT123" s="1027"/>
      <c r="BU123" s="1027"/>
      <c r="BV123" s="1027">
        <v>150.30000000000001</v>
      </c>
      <c r="BW123" s="1027"/>
      <c r="BX123" s="1027"/>
      <c r="BY123" s="1027"/>
      <c r="BZ123" s="1027"/>
      <c r="CA123" s="1027">
        <v>146.9</v>
      </c>
      <c r="CB123" s="1027"/>
      <c r="CC123" s="1027"/>
      <c r="CD123" s="1027"/>
      <c r="CE123" s="1027"/>
      <c r="CF123" s="1028"/>
      <c r="CG123" s="1029"/>
      <c r="CH123" s="1029"/>
      <c r="CI123" s="1029"/>
      <c r="CJ123" s="1030"/>
      <c r="CK123" s="1016"/>
      <c r="CL123" s="1017"/>
      <c r="CM123" s="1017"/>
      <c r="CN123" s="1017"/>
      <c r="CO123" s="1018"/>
      <c r="CP123" s="1007" t="s">
        <v>390</v>
      </c>
      <c r="CQ123" s="1008"/>
      <c r="CR123" s="1008"/>
      <c r="CS123" s="1008"/>
      <c r="CT123" s="1008"/>
      <c r="CU123" s="1008"/>
      <c r="CV123" s="1008"/>
      <c r="CW123" s="1008"/>
      <c r="CX123" s="1008"/>
      <c r="CY123" s="1008"/>
      <c r="CZ123" s="1008"/>
      <c r="DA123" s="1008"/>
      <c r="DB123" s="1008"/>
      <c r="DC123" s="1008"/>
      <c r="DD123" s="1008"/>
      <c r="DE123" s="1008"/>
      <c r="DF123" s="1009"/>
      <c r="DG123" s="958">
        <v>5441426</v>
      </c>
      <c r="DH123" s="959"/>
      <c r="DI123" s="959"/>
      <c r="DJ123" s="959"/>
      <c r="DK123" s="960"/>
      <c r="DL123" s="961">
        <v>5228680</v>
      </c>
      <c r="DM123" s="959"/>
      <c r="DN123" s="959"/>
      <c r="DO123" s="959"/>
      <c r="DP123" s="960"/>
      <c r="DQ123" s="961">
        <v>4984188</v>
      </c>
      <c r="DR123" s="959"/>
      <c r="DS123" s="959"/>
      <c r="DT123" s="959"/>
      <c r="DU123" s="960"/>
      <c r="DV123" s="962">
        <v>19.8</v>
      </c>
      <c r="DW123" s="963"/>
      <c r="DX123" s="963"/>
      <c r="DY123" s="963"/>
      <c r="DZ123" s="964"/>
    </row>
    <row r="124" spans="1:130" s="197" customFormat="1" ht="26.25" customHeight="1" x14ac:dyDescent="0.15">
      <c r="A124" s="975"/>
      <c r="B124" s="946"/>
      <c r="C124" s="916" t="s">
        <v>436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1299186</v>
      </c>
      <c r="DH124" s="998"/>
      <c r="DI124" s="998"/>
      <c r="DJ124" s="998"/>
      <c r="DK124" s="999"/>
      <c r="DL124" s="1000">
        <v>1215729</v>
      </c>
      <c r="DM124" s="998"/>
      <c r="DN124" s="998"/>
      <c r="DO124" s="998"/>
      <c r="DP124" s="999"/>
      <c r="DQ124" s="1000">
        <v>1142154</v>
      </c>
      <c r="DR124" s="998"/>
      <c r="DS124" s="998"/>
      <c r="DT124" s="998"/>
      <c r="DU124" s="999"/>
      <c r="DV124" s="1001">
        <v>4.5</v>
      </c>
      <c r="DW124" s="1002"/>
      <c r="DX124" s="1002"/>
      <c r="DY124" s="1002"/>
      <c r="DZ124" s="1003"/>
    </row>
    <row r="125" spans="1:130" s="197" customFormat="1" ht="26.25" customHeight="1" thickBot="1" x14ac:dyDescent="0.2">
      <c r="A125" s="975"/>
      <c r="B125" s="946"/>
      <c r="C125" s="916" t="s">
        <v>438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21215</v>
      </c>
      <c r="AB126" s="959"/>
      <c r="AC126" s="959"/>
      <c r="AD126" s="959"/>
      <c r="AE126" s="960"/>
      <c r="AF126" s="961">
        <v>20163</v>
      </c>
      <c r="AG126" s="959"/>
      <c r="AH126" s="959"/>
      <c r="AI126" s="959"/>
      <c r="AJ126" s="960"/>
      <c r="AK126" s="961">
        <v>8683</v>
      </c>
      <c r="AL126" s="959"/>
      <c r="AM126" s="959"/>
      <c r="AN126" s="959"/>
      <c r="AO126" s="960"/>
      <c r="AP126" s="962">
        <v>0</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34008</v>
      </c>
      <c r="AB127" s="959"/>
      <c r="AC127" s="959"/>
      <c r="AD127" s="959"/>
      <c r="AE127" s="960"/>
      <c r="AF127" s="961">
        <v>27284</v>
      </c>
      <c r="AG127" s="959"/>
      <c r="AH127" s="959"/>
      <c r="AI127" s="959"/>
      <c r="AJ127" s="960"/>
      <c r="AK127" s="961">
        <v>30502</v>
      </c>
      <c r="AL127" s="959"/>
      <c r="AM127" s="959"/>
      <c r="AN127" s="959"/>
      <c r="AO127" s="960"/>
      <c r="AP127" s="962">
        <v>0.1</v>
      </c>
      <c r="AQ127" s="963"/>
      <c r="AR127" s="963"/>
      <c r="AS127" s="963"/>
      <c r="AT127" s="964"/>
      <c r="AU127" s="233"/>
      <c r="AV127" s="233"/>
      <c r="AW127" s="233"/>
      <c r="AX127" s="886" t="s">
        <v>459</v>
      </c>
      <c r="AY127" s="887"/>
      <c r="AZ127" s="887"/>
      <c r="BA127" s="887"/>
      <c r="BB127" s="887"/>
      <c r="BC127" s="887"/>
      <c r="BD127" s="887"/>
      <c r="BE127" s="888"/>
      <c r="BF127" s="1041" t="s">
        <v>112</v>
      </c>
      <c r="BG127" s="1042"/>
      <c r="BH127" s="1042"/>
      <c r="BI127" s="1042"/>
      <c r="BJ127" s="1042"/>
      <c r="BK127" s="1042"/>
      <c r="BL127" s="1051"/>
      <c r="BM127" s="1041">
        <v>11.76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v>654</v>
      </c>
      <c r="DH127" s="1048"/>
      <c r="DI127" s="1048"/>
      <c r="DJ127" s="1048"/>
      <c r="DK127" s="1048"/>
      <c r="DL127" s="1048">
        <v>583</v>
      </c>
      <c r="DM127" s="1048"/>
      <c r="DN127" s="1048"/>
      <c r="DO127" s="1048"/>
      <c r="DP127" s="1048"/>
      <c r="DQ127" s="1048">
        <v>513</v>
      </c>
      <c r="DR127" s="1048"/>
      <c r="DS127" s="1048"/>
      <c r="DT127" s="1048"/>
      <c r="DU127" s="1048"/>
      <c r="DV127" s="1049">
        <v>0</v>
      </c>
      <c r="DW127" s="1049"/>
      <c r="DX127" s="1049"/>
      <c r="DY127" s="1049"/>
      <c r="DZ127" s="1050"/>
    </row>
    <row r="128" spans="1:130" s="197" customFormat="1" ht="26.25" customHeight="1" x14ac:dyDescent="0.15">
      <c r="A128" s="1071" t="s">
        <v>461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462</v>
      </c>
      <c r="X128" s="1073"/>
      <c r="Y128" s="1073"/>
      <c r="Z128" s="1074"/>
      <c r="AA128" s="1089">
        <v>113308</v>
      </c>
      <c r="AB128" s="1090"/>
      <c r="AC128" s="1090"/>
      <c r="AD128" s="1090"/>
      <c r="AE128" s="1091"/>
      <c r="AF128" s="1092">
        <v>126888</v>
      </c>
      <c r="AG128" s="1090"/>
      <c r="AH128" s="1090"/>
      <c r="AI128" s="1090"/>
      <c r="AJ128" s="1091"/>
      <c r="AK128" s="1092">
        <v>107022</v>
      </c>
      <c r="AL128" s="1090"/>
      <c r="AM128" s="1090"/>
      <c r="AN128" s="1090"/>
      <c r="AO128" s="1091"/>
      <c r="AP128" s="1093"/>
      <c r="AQ128" s="1094"/>
      <c r="AR128" s="1094"/>
      <c r="AS128" s="1094"/>
      <c r="AT128" s="1095"/>
      <c r="AU128" s="235"/>
      <c r="AV128" s="235"/>
      <c r="AW128" s="235"/>
      <c r="AX128" s="1054" t="s">
        <v>463</v>
      </c>
      <c r="AY128" s="950"/>
      <c r="AZ128" s="950"/>
      <c r="BA128" s="950"/>
      <c r="BB128" s="950"/>
      <c r="BC128" s="950"/>
      <c r="BD128" s="950"/>
      <c r="BE128" s="951"/>
      <c r="BF128" s="1066" t="s">
        <v>112</v>
      </c>
      <c r="BG128" s="1067"/>
      <c r="BH128" s="1067"/>
      <c r="BI128" s="1067"/>
      <c r="BJ128" s="1067"/>
      <c r="BK128" s="1067"/>
      <c r="BL128" s="1068"/>
      <c r="BM128" s="1066">
        <v>16.760000000000002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464</v>
      </c>
      <c r="X129" s="1061"/>
      <c r="Y129" s="1061"/>
      <c r="Z129" s="1062"/>
      <c r="AA129" s="958">
        <v>31089015</v>
      </c>
      <c r="AB129" s="959"/>
      <c r="AC129" s="959"/>
      <c r="AD129" s="959"/>
      <c r="AE129" s="960"/>
      <c r="AF129" s="961">
        <v>31269259</v>
      </c>
      <c r="AG129" s="959"/>
      <c r="AH129" s="959"/>
      <c r="AI129" s="959"/>
      <c r="AJ129" s="960"/>
      <c r="AK129" s="961">
        <v>30969143</v>
      </c>
      <c r="AL129" s="959"/>
      <c r="AM129" s="959"/>
      <c r="AN129" s="959"/>
      <c r="AO129" s="960"/>
      <c r="AP129" s="1063"/>
      <c r="AQ129" s="1064"/>
      <c r="AR129" s="1064"/>
      <c r="AS129" s="1064"/>
      <c r="AT129" s="1065"/>
      <c r="AU129" s="235"/>
      <c r="AV129" s="235"/>
      <c r="AW129" s="235"/>
      <c r="AX129" s="1054" t="s">
        <v>465</v>
      </c>
      <c r="AY129" s="950"/>
      <c r="AZ129" s="950"/>
      <c r="BA129" s="950"/>
      <c r="BB129" s="950"/>
      <c r="BC129" s="950"/>
      <c r="BD129" s="950"/>
      <c r="BE129" s="951"/>
      <c r="BF129" s="1055">
        <v>16.2</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467</v>
      </c>
      <c r="X130" s="1061"/>
      <c r="Y130" s="1061"/>
      <c r="Z130" s="1062"/>
      <c r="AA130" s="958">
        <v>5474440</v>
      </c>
      <c r="AB130" s="959"/>
      <c r="AC130" s="959"/>
      <c r="AD130" s="959"/>
      <c r="AE130" s="960"/>
      <c r="AF130" s="961">
        <v>5581794</v>
      </c>
      <c r="AG130" s="959"/>
      <c r="AH130" s="959"/>
      <c r="AI130" s="959"/>
      <c r="AJ130" s="960"/>
      <c r="AK130" s="961">
        <v>5757619</v>
      </c>
      <c r="AL130" s="959"/>
      <c r="AM130" s="959"/>
      <c r="AN130" s="959"/>
      <c r="AO130" s="960"/>
      <c r="AP130" s="1063"/>
      <c r="AQ130" s="1064"/>
      <c r="AR130" s="1064"/>
      <c r="AS130" s="1064"/>
      <c r="AT130" s="1065"/>
      <c r="AU130" s="235"/>
      <c r="AV130" s="235"/>
      <c r="AW130" s="235"/>
      <c r="AX130" s="1113" t="s">
        <v>468</v>
      </c>
      <c r="AY130" s="1045"/>
      <c r="AZ130" s="1045"/>
      <c r="BA130" s="1045"/>
      <c r="BB130" s="1045"/>
      <c r="BC130" s="1045"/>
      <c r="BD130" s="1045"/>
      <c r="BE130" s="1046"/>
      <c r="BF130" s="1075">
        <v>146.9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469</v>
      </c>
      <c r="X131" s="1084"/>
      <c r="Y131" s="1084"/>
      <c r="Z131" s="1085"/>
      <c r="AA131" s="997">
        <v>25614575</v>
      </c>
      <c r="AB131" s="998"/>
      <c r="AC131" s="998"/>
      <c r="AD131" s="998"/>
      <c r="AE131" s="999"/>
      <c r="AF131" s="1000">
        <v>25687465</v>
      </c>
      <c r="AG131" s="998"/>
      <c r="AH131" s="998"/>
      <c r="AI131" s="998"/>
      <c r="AJ131" s="999"/>
      <c r="AK131" s="1000">
        <v>25211524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471</v>
      </c>
      <c r="W132" s="1101"/>
      <c r="X132" s="1101"/>
      <c r="Y132" s="1101"/>
      <c r="Z132" s="1102"/>
      <c r="AA132" s="1103">
        <v>17.752389019999999</v>
      </c>
      <c r="AB132" s="1104"/>
      <c r="AC132" s="1104"/>
      <c r="AD132" s="1104"/>
      <c r="AE132" s="1105"/>
      <c r="AF132" s="1106">
        <v>16.471773290000002</v>
      </c>
      <c r="AG132" s="1104"/>
      <c r="AH132" s="1104"/>
      <c r="AI132" s="1104"/>
      <c r="AJ132" s="1105"/>
      <c r="AK132" s="1106">
        <v>14.65825311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472</v>
      </c>
      <c r="W133" s="1108"/>
      <c r="X133" s="1108"/>
      <c r="Y133" s="1108"/>
      <c r="Z133" s="1109"/>
      <c r="AA133" s="1110">
        <v>18.399999999999999</v>
      </c>
      <c r="AB133" s="1111"/>
      <c r="AC133" s="1111"/>
      <c r="AD133" s="1111"/>
      <c r="AE133" s="1112"/>
      <c r="AF133" s="1110">
        <v>17.600000000000001</v>
      </c>
      <c r="AG133" s="1111"/>
      <c r="AH133" s="1111"/>
      <c r="AI133" s="1111"/>
      <c r="AJ133" s="1112"/>
      <c r="AK133" s="1110">
        <v>16.2</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19" t="s">
        <v>480</v>
      </c>
      <c r="H9" s="1120"/>
      <c r="I9" s="1120"/>
      <c r="J9" s="1121"/>
      <c r="K9" s="263">
        <v>7040688</v>
      </c>
      <c r="L9" s="264">
        <v>81260</v>
      </c>
      <c r="M9" s="265">
        <v>65114</v>
      </c>
      <c r="N9" s="266">
        <v>24.8</v>
      </c>
    </row>
    <row r="10" spans="1:16" x14ac:dyDescent="0.15">
      <c r="A10" s="248"/>
      <c r="B10" s="244"/>
      <c r="C10" s="244"/>
      <c r="D10" s="244"/>
      <c r="E10" s="244"/>
      <c r="F10" s="244"/>
      <c r="G10" s="1119" t="s">
        <v>481</v>
      </c>
      <c r="H10" s="1120"/>
      <c r="I10" s="1120"/>
      <c r="J10" s="1121"/>
      <c r="K10" s="267">
        <v>448755</v>
      </c>
      <c r="L10" s="268">
        <v>5179</v>
      </c>
      <c r="M10" s="269">
        <v>4538</v>
      </c>
      <c r="N10" s="270">
        <v>14.1</v>
      </c>
    </row>
    <row r="11" spans="1:16" ht="13.5" customHeight="1" x14ac:dyDescent="0.15">
      <c r="A11" s="248"/>
      <c r="B11" s="244"/>
      <c r="C11" s="244"/>
      <c r="D11" s="244"/>
      <c r="E11" s="244"/>
      <c r="F11" s="244"/>
      <c r="G11" s="1119" t="s">
        <v>482</v>
      </c>
      <c r="H11" s="1120"/>
      <c r="I11" s="1120"/>
      <c r="J11" s="1121"/>
      <c r="K11" s="267">
        <v>1312950</v>
      </c>
      <c r="L11" s="268">
        <v>15153</v>
      </c>
      <c r="M11" s="269">
        <v>5513</v>
      </c>
      <c r="N11" s="270">
        <v>174.9</v>
      </c>
    </row>
    <row r="12" spans="1:16" ht="13.5" customHeight="1" x14ac:dyDescent="0.15">
      <c r="A12" s="248"/>
      <c r="B12" s="244"/>
      <c r="C12" s="244"/>
      <c r="D12" s="244"/>
      <c r="E12" s="244"/>
      <c r="F12" s="244"/>
      <c r="G12" s="1119" t="s">
        <v>483</v>
      </c>
      <c r="H12" s="1120"/>
      <c r="I12" s="1120"/>
      <c r="J12" s="1121"/>
      <c r="K12" s="267">
        <v>3099</v>
      </c>
      <c r="L12" s="268">
        <v>36</v>
      </c>
      <c r="M12" s="269">
        <v>953</v>
      </c>
      <c r="N12" s="270">
        <v>-96.2</v>
      </c>
    </row>
    <row r="13" spans="1:16" ht="13.5" customHeight="1" x14ac:dyDescent="0.15">
      <c r="A13" s="248"/>
      <c r="B13" s="244"/>
      <c r="C13" s="244"/>
      <c r="D13" s="244"/>
      <c r="E13" s="244"/>
      <c r="F13" s="244"/>
      <c r="G13" s="1119" t="s">
        <v>484</v>
      </c>
      <c r="H13" s="1120"/>
      <c r="I13" s="1120"/>
      <c r="J13" s="1121"/>
      <c r="K13" s="267" t="s">
        <v>485</v>
      </c>
      <c r="L13" s="268" t="s">
        <v>485</v>
      </c>
      <c r="M13" s="269">
        <v>2</v>
      </c>
      <c r="N13" s="270" t="s">
        <v>485</v>
      </c>
    </row>
    <row r="14" spans="1:16" ht="13.5" customHeight="1" x14ac:dyDescent="0.15">
      <c r="A14" s="248"/>
      <c r="B14" s="244"/>
      <c r="C14" s="244"/>
      <c r="D14" s="244"/>
      <c r="E14" s="244"/>
      <c r="F14" s="244"/>
      <c r="G14" s="1119" t="s">
        <v>486</v>
      </c>
      <c r="H14" s="1120"/>
      <c r="I14" s="1120"/>
      <c r="J14" s="1121"/>
      <c r="K14" s="267">
        <v>262993</v>
      </c>
      <c r="L14" s="268">
        <v>3035</v>
      </c>
      <c r="M14" s="269">
        <v>2887</v>
      </c>
      <c r="N14" s="270">
        <v>5.0999999999999996</v>
      </c>
    </row>
    <row r="15" spans="1:16" ht="13.5" customHeight="1" x14ac:dyDescent="0.15">
      <c r="A15" s="248"/>
      <c r="B15" s="244"/>
      <c r="C15" s="244"/>
      <c r="D15" s="244"/>
      <c r="E15" s="244"/>
      <c r="F15" s="244"/>
      <c r="G15" s="1119" t="s">
        <v>487</v>
      </c>
      <c r="H15" s="1120"/>
      <c r="I15" s="1120"/>
      <c r="J15" s="1121"/>
      <c r="K15" s="267">
        <v>245333</v>
      </c>
      <c r="L15" s="268">
        <v>2832</v>
      </c>
      <c r="M15" s="269">
        <v>1642</v>
      </c>
      <c r="N15" s="270">
        <v>72.5</v>
      </c>
    </row>
    <row r="16" spans="1:16" x14ac:dyDescent="0.15">
      <c r="A16" s="248"/>
      <c r="B16" s="244"/>
      <c r="C16" s="244"/>
      <c r="D16" s="244"/>
      <c r="E16" s="244"/>
      <c r="F16" s="244"/>
      <c r="G16" s="1122" t="s">
        <v>488</v>
      </c>
      <c r="H16" s="1123"/>
      <c r="I16" s="1123"/>
      <c r="J16" s="1124"/>
      <c r="K16" s="268">
        <v>-1151296</v>
      </c>
      <c r="L16" s="268">
        <v>-13288</v>
      </c>
      <c r="M16" s="269">
        <v>-6965</v>
      </c>
      <c r="N16" s="270">
        <v>90.8</v>
      </c>
    </row>
    <row r="17" spans="1:16" x14ac:dyDescent="0.15">
      <c r="A17" s="248"/>
      <c r="B17" s="244"/>
      <c r="C17" s="244"/>
      <c r="D17" s="244"/>
      <c r="E17" s="244"/>
      <c r="F17" s="244"/>
      <c r="G17" s="1122" t="s">
        <v>169</v>
      </c>
      <c r="H17" s="1123"/>
      <c r="I17" s="1123"/>
      <c r="J17" s="1124"/>
      <c r="K17" s="268">
        <v>8162522</v>
      </c>
      <c r="L17" s="268">
        <v>94208</v>
      </c>
      <c r="M17" s="269">
        <v>73685</v>
      </c>
      <c r="N17" s="270">
        <v>27.9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4" t="s">
        <v>493</v>
      </c>
      <c r="H21" s="1115"/>
      <c r="I21" s="1115"/>
      <c r="J21" s="1116"/>
      <c r="K21" s="280">
        <v>9.9600000000000009</v>
      </c>
      <c r="L21" s="281">
        <v>7.13</v>
      </c>
      <c r="M21" s="282">
        <v>2.83</v>
      </c>
      <c r="N21" s="249"/>
      <c r="O21" s="283"/>
      <c r="P21" s="279"/>
    </row>
    <row r="22" spans="1:16" s="284" customFormat="1" x14ac:dyDescent="0.15">
      <c r="A22" s="279"/>
      <c r="B22" s="249"/>
      <c r="C22" s="249"/>
      <c r="D22" s="249"/>
      <c r="E22" s="249"/>
      <c r="F22" s="249"/>
      <c r="G22" s="1114" t="s">
        <v>494</v>
      </c>
      <c r="H22" s="1115"/>
      <c r="I22" s="1115"/>
      <c r="J22" s="1116"/>
      <c r="K22" s="285">
        <v>94.2</v>
      </c>
      <c r="L22" s="286">
        <v>98.1</v>
      </c>
      <c r="M22" s="287">
        <v>-3.9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30" t="s">
        <v>497</v>
      </c>
      <c r="H32" s="1131"/>
      <c r="I32" s="1131"/>
      <c r="J32" s="1132"/>
      <c r="K32" s="294">
        <v>6151417</v>
      </c>
      <c r="L32" s="294">
        <v>70996</v>
      </c>
      <c r="M32" s="295">
        <v>43359</v>
      </c>
      <c r="N32" s="296">
        <v>63.7</v>
      </c>
    </row>
    <row r="33" spans="1:16" ht="13.5" customHeight="1" x14ac:dyDescent="0.15">
      <c r="A33" s="248"/>
      <c r="B33" s="244"/>
      <c r="C33" s="244"/>
      <c r="D33" s="244"/>
      <c r="E33" s="244"/>
      <c r="F33" s="244"/>
      <c r="G33" s="1130" t="s">
        <v>498</v>
      </c>
      <c r="H33" s="1131"/>
      <c r="I33" s="1131"/>
      <c r="J33" s="1132"/>
      <c r="K33" s="294" t="s">
        <v>485</v>
      </c>
      <c r="L33" s="294" t="s">
        <v>485</v>
      </c>
      <c r="M33" s="295">
        <v>0</v>
      </c>
      <c r="N33" s="296" t="s">
        <v>485</v>
      </c>
    </row>
    <row r="34" spans="1:16" ht="27" customHeight="1" x14ac:dyDescent="0.15">
      <c r="A34" s="248"/>
      <c r="B34" s="244"/>
      <c r="C34" s="244"/>
      <c r="D34" s="244"/>
      <c r="E34" s="244"/>
      <c r="F34" s="244"/>
      <c r="G34" s="1130" t="s">
        <v>499</v>
      </c>
      <c r="H34" s="1131"/>
      <c r="I34" s="1131"/>
      <c r="J34" s="1132"/>
      <c r="K34" s="294">
        <v>16667</v>
      </c>
      <c r="L34" s="294">
        <v>192</v>
      </c>
      <c r="M34" s="295">
        <v>39</v>
      </c>
      <c r="N34" s="296">
        <v>392.3</v>
      </c>
    </row>
    <row r="35" spans="1:16" ht="27" customHeight="1" x14ac:dyDescent="0.15">
      <c r="A35" s="248"/>
      <c r="B35" s="244"/>
      <c r="C35" s="244"/>
      <c r="D35" s="244"/>
      <c r="E35" s="244"/>
      <c r="F35" s="244"/>
      <c r="G35" s="1130" t="s">
        <v>500</v>
      </c>
      <c r="H35" s="1131"/>
      <c r="I35" s="1131"/>
      <c r="J35" s="1132"/>
      <c r="K35" s="294">
        <v>2276076</v>
      </c>
      <c r="L35" s="294">
        <v>26269</v>
      </c>
      <c r="M35" s="295">
        <v>11806</v>
      </c>
      <c r="N35" s="296">
        <v>122.5</v>
      </c>
    </row>
    <row r="36" spans="1:16" ht="27" customHeight="1" x14ac:dyDescent="0.15">
      <c r="A36" s="248"/>
      <c r="B36" s="244"/>
      <c r="C36" s="244"/>
      <c r="D36" s="244"/>
      <c r="E36" s="244"/>
      <c r="F36" s="244"/>
      <c r="G36" s="1130" t="s">
        <v>501</v>
      </c>
      <c r="H36" s="1131"/>
      <c r="I36" s="1131"/>
      <c r="J36" s="1132"/>
      <c r="K36" s="294">
        <v>1035602</v>
      </c>
      <c r="L36" s="294">
        <v>11952</v>
      </c>
      <c r="M36" s="295">
        <v>1910</v>
      </c>
      <c r="N36" s="296">
        <v>525.79999999999995</v>
      </c>
    </row>
    <row r="37" spans="1:16" ht="13.5" customHeight="1" x14ac:dyDescent="0.15">
      <c r="A37" s="248"/>
      <c r="B37" s="244"/>
      <c r="C37" s="244"/>
      <c r="D37" s="244"/>
      <c r="E37" s="244"/>
      <c r="F37" s="244"/>
      <c r="G37" s="1130" t="s">
        <v>502</v>
      </c>
      <c r="H37" s="1131"/>
      <c r="I37" s="1131"/>
      <c r="J37" s="1132"/>
      <c r="K37" s="294">
        <v>80448</v>
      </c>
      <c r="L37" s="294">
        <v>928</v>
      </c>
      <c r="M37" s="295">
        <v>1129</v>
      </c>
      <c r="N37" s="296">
        <v>-17.8</v>
      </c>
    </row>
    <row r="38" spans="1:16" ht="27" customHeight="1" x14ac:dyDescent="0.15">
      <c r="A38" s="248"/>
      <c r="B38" s="244"/>
      <c r="C38" s="244"/>
      <c r="D38" s="244"/>
      <c r="E38" s="244"/>
      <c r="F38" s="244"/>
      <c r="G38" s="1133" t="s">
        <v>503</v>
      </c>
      <c r="H38" s="1134"/>
      <c r="I38" s="1134"/>
      <c r="J38" s="1135"/>
      <c r="K38" s="297" t="s">
        <v>485</v>
      </c>
      <c r="L38" s="297" t="s">
        <v>485</v>
      </c>
      <c r="M38" s="298">
        <v>5</v>
      </c>
      <c r="N38" s="299" t="s">
        <v>485</v>
      </c>
      <c r="O38" s="293"/>
    </row>
    <row r="39" spans="1:16" x14ac:dyDescent="0.15">
      <c r="A39" s="248"/>
      <c r="B39" s="244"/>
      <c r="C39" s="244"/>
      <c r="D39" s="244"/>
      <c r="E39" s="244"/>
      <c r="F39" s="244"/>
      <c r="G39" s="1133" t="s">
        <v>504</v>
      </c>
      <c r="H39" s="1134"/>
      <c r="I39" s="1134"/>
      <c r="J39" s="1135"/>
      <c r="K39" s="300">
        <v>-107022</v>
      </c>
      <c r="L39" s="300">
        <v>-1235</v>
      </c>
      <c r="M39" s="301">
        <v>-5126</v>
      </c>
      <c r="N39" s="302">
        <v>-75.900000000000006</v>
      </c>
      <c r="O39" s="293"/>
    </row>
    <row r="40" spans="1:16" ht="27" customHeight="1" x14ac:dyDescent="0.15">
      <c r="A40" s="248"/>
      <c r="B40" s="244"/>
      <c r="C40" s="244"/>
      <c r="D40" s="244"/>
      <c r="E40" s="244"/>
      <c r="F40" s="244"/>
      <c r="G40" s="1130" t="s">
        <v>505</v>
      </c>
      <c r="H40" s="1131"/>
      <c r="I40" s="1131"/>
      <c r="J40" s="1132"/>
      <c r="K40" s="300">
        <v>-5757619</v>
      </c>
      <c r="L40" s="300">
        <v>-66451</v>
      </c>
      <c r="M40" s="301">
        <v>-37205</v>
      </c>
      <c r="N40" s="302">
        <v>78.599999999999994</v>
      </c>
      <c r="O40" s="293"/>
    </row>
    <row r="41" spans="1:16" x14ac:dyDescent="0.15">
      <c r="A41" s="248"/>
      <c r="B41" s="244"/>
      <c r="C41" s="244"/>
      <c r="D41" s="244"/>
      <c r="E41" s="244"/>
      <c r="F41" s="244"/>
      <c r="G41" s="1136" t="s">
        <v>279</v>
      </c>
      <c r="H41" s="1137"/>
      <c r="I41" s="1137"/>
      <c r="J41" s="1138"/>
      <c r="K41" s="294">
        <v>3695569</v>
      </c>
      <c r="L41" s="300">
        <v>42652</v>
      </c>
      <c r="M41" s="301">
        <v>15917</v>
      </c>
      <c r="N41" s="302">
        <v>168</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475</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8603279</v>
      </c>
      <c r="J51" s="320">
        <v>95163</v>
      </c>
      <c r="K51" s="321">
        <v>20.9</v>
      </c>
      <c r="L51" s="322">
        <v>61882</v>
      </c>
      <c r="M51" s="323">
        <v>6.7</v>
      </c>
      <c r="N51" s="324">
        <v>14.2</v>
      </c>
    </row>
    <row r="52" spans="1:14" x14ac:dyDescent="0.15">
      <c r="A52" s="248"/>
      <c r="B52" s="244"/>
      <c r="C52" s="244"/>
      <c r="D52" s="244"/>
      <c r="E52" s="244"/>
      <c r="F52" s="244"/>
      <c r="G52" s="325"/>
      <c r="H52" s="326" t="s">
        <v>516</v>
      </c>
      <c r="I52" s="327">
        <v>3158243</v>
      </c>
      <c r="J52" s="328">
        <v>34934</v>
      </c>
      <c r="K52" s="329">
        <v>-15</v>
      </c>
      <c r="L52" s="330">
        <v>32175</v>
      </c>
      <c r="M52" s="331">
        <v>0</v>
      </c>
      <c r="N52" s="332">
        <v>-15</v>
      </c>
    </row>
    <row r="53" spans="1:14" x14ac:dyDescent="0.15">
      <c r="A53" s="248"/>
      <c r="B53" s="244"/>
      <c r="C53" s="244"/>
      <c r="D53" s="244"/>
      <c r="E53" s="244"/>
      <c r="F53" s="244"/>
      <c r="G53" s="310" t="s">
        <v>517</v>
      </c>
      <c r="H53" s="311"/>
      <c r="I53" s="319">
        <v>5560768</v>
      </c>
      <c r="J53" s="320">
        <v>62278</v>
      </c>
      <c r="K53" s="321">
        <v>-34.6</v>
      </c>
      <c r="L53" s="322">
        <v>47569</v>
      </c>
      <c r="M53" s="323">
        <v>-23.1</v>
      </c>
      <c r="N53" s="324">
        <v>-11.5</v>
      </c>
    </row>
    <row r="54" spans="1:14" x14ac:dyDescent="0.15">
      <c r="A54" s="248"/>
      <c r="B54" s="244"/>
      <c r="C54" s="244"/>
      <c r="D54" s="244"/>
      <c r="E54" s="244"/>
      <c r="F54" s="244"/>
      <c r="G54" s="325"/>
      <c r="H54" s="326" t="s">
        <v>516</v>
      </c>
      <c r="I54" s="327">
        <v>2534258</v>
      </c>
      <c r="J54" s="328">
        <v>28382</v>
      </c>
      <c r="K54" s="329">
        <v>-18.8</v>
      </c>
      <c r="L54" s="330">
        <v>26255</v>
      </c>
      <c r="M54" s="331">
        <v>-18.399999999999999</v>
      </c>
      <c r="N54" s="332">
        <v>-0.4</v>
      </c>
    </row>
    <row r="55" spans="1:14" x14ac:dyDescent="0.15">
      <c r="A55" s="248"/>
      <c r="B55" s="244"/>
      <c r="C55" s="244"/>
      <c r="D55" s="244"/>
      <c r="E55" s="244"/>
      <c r="F55" s="244"/>
      <c r="G55" s="310" t="s">
        <v>518</v>
      </c>
      <c r="H55" s="311"/>
      <c r="I55" s="319">
        <v>4076032</v>
      </c>
      <c r="J55" s="320">
        <v>46204</v>
      </c>
      <c r="K55" s="321">
        <v>-25.8</v>
      </c>
      <c r="L55" s="322">
        <v>50880</v>
      </c>
      <c r="M55" s="323">
        <v>7</v>
      </c>
      <c r="N55" s="324">
        <v>-32.799999999999997</v>
      </c>
    </row>
    <row r="56" spans="1:14" x14ac:dyDescent="0.15">
      <c r="A56" s="248"/>
      <c r="B56" s="244"/>
      <c r="C56" s="244"/>
      <c r="D56" s="244"/>
      <c r="E56" s="244"/>
      <c r="F56" s="244"/>
      <c r="G56" s="325"/>
      <c r="H56" s="326" t="s">
        <v>516</v>
      </c>
      <c r="I56" s="327">
        <v>1798262</v>
      </c>
      <c r="J56" s="328">
        <v>20384</v>
      </c>
      <c r="K56" s="329">
        <v>-28.2</v>
      </c>
      <c r="L56" s="330">
        <v>26879</v>
      </c>
      <c r="M56" s="331">
        <v>2.4</v>
      </c>
      <c r="N56" s="332">
        <v>-30.6</v>
      </c>
    </row>
    <row r="57" spans="1:14" x14ac:dyDescent="0.15">
      <c r="A57" s="248"/>
      <c r="B57" s="244"/>
      <c r="C57" s="244"/>
      <c r="D57" s="244"/>
      <c r="E57" s="244"/>
      <c r="F57" s="244"/>
      <c r="G57" s="310" t="s">
        <v>519</v>
      </c>
      <c r="H57" s="311"/>
      <c r="I57" s="319">
        <v>10961372</v>
      </c>
      <c r="J57" s="320">
        <v>124880</v>
      </c>
      <c r="K57" s="321">
        <v>170.3</v>
      </c>
      <c r="L57" s="322">
        <v>63956</v>
      </c>
      <c r="M57" s="323">
        <v>25.7</v>
      </c>
      <c r="N57" s="324">
        <v>144.6</v>
      </c>
    </row>
    <row r="58" spans="1:14" x14ac:dyDescent="0.15">
      <c r="A58" s="248"/>
      <c r="B58" s="244"/>
      <c r="C58" s="244"/>
      <c r="D58" s="244"/>
      <c r="E58" s="244"/>
      <c r="F58" s="244"/>
      <c r="G58" s="325"/>
      <c r="H58" s="326" t="s">
        <v>516</v>
      </c>
      <c r="I58" s="327">
        <v>2559803</v>
      </c>
      <c r="J58" s="328">
        <v>29163</v>
      </c>
      <c r="K58" s="329">
        <v>43.1</v>
      </c>
      <c r="L58" s="330">
        <v>29239</v>
      </c>
      <c r="M58" s="331">
        <v>8.8000000000000007</v>
      </c>
      <c r="N58" s="332">
        <v>34.299999999999997</v>
      </c>
    </row>
    <row r="59" spans="1:14" x14ac:dyDescent="0.15">
      <c r="A59" s="248"/>
      <c r="B59" s="244"/>
      <c r="C59" s="244"/>
      <c r="D59" s="244"/>
      <c r="E59" s="244"/>
      <c r="F59" s="244"/>
      <c r="G59" s="310" t="s">
        <v>520</v>
      </c>
      <c r="H59" s="311"/>
      <c r="I59" s="319">
        <v>7631524</v>
      </c>
      <c r="J59" s="320">
        <v>88079</v>
      </c>
      <c r="K59" s="321">
        <v>-29.5</v>
      </c>
      <c r="L59" s="322">
        <v>66255</v>
      </c>
      <c r="M59" s="323">
        <v>3.6</v>
      </c>
      <c r="N59" s="324">
        <v>-33.1</v>
      </c>
    </row>
    <row r="60" spans="1:14" x14ac:dyDescent="0.15">
      <c r="A60" s="248"/>
      <c r="B60" s="244"/>
      <c r="C60" s="244"/>
      <c r="D60" s="244"/>
      <c r="E60" s="244"/>
      <c r="F60" s="244"/>
      <c r="G60" s="325"/>
      <c r="H60" s="326" t="s">
        <v>516</v>
      </c>
      <c r="I60" s="333">
        <v>3021832</v>
      </c>
      <c r="J60" s="328">
        <v>34876</v>
      </c>
      <c r="K60" s="329">
        <v>19.600000000000001</v>
      </c>
      <c r="L60" s="330">
        <v>31822</v>
      </c>
      <c r="M60" s="331">
        <v>8.8000000000000007</v>
      </c>
      <c r="N60" s="332">
        <v>10.8</v>
      </c>
    </row>
    <row r="61" spans="1:14" x14ac:dyDescent="0.15">
      <c r="A61" s="248"/>
      <c r="B61" s="244"/>
      <c r="C61" s="244"/>
      <c r="D61" s="244"/>
      <c r="E61" s="244"/>
      <c r="F61" s="244"/>
      <c r="G61" s="310" t="s">
        <v>521</v>
      </c>
      <c r="H61" s="334"/>
      <c r="I61" s="335">
        <v>7366595</v>
      </c>
      <c r="J61" s="336">
        <v>83321</v>
      </c>
      <c r="K61" s="337">
        <v>20.3</v>
      </c>
      <c r="L61" s="338">
        <v>58108</v>
      </c>
      <c r="M61" s="339">
        <v>4</v>
      </c>
      <c r="N61" s="324">
        <v>16.3</v>
      </c>
    </row>
    <row r="62" spans="1:14" x14ac:dyDescent="0.15">
      <c r="A62" s="248"/>
      <c r="B62" s="244"/>
      <c r="C62" s="244"/>
      <c r="D62" s="244"/>
      <c r="E62" s="244"/>
      <c r="F62" s="244"/>
      <c r="G62" s="325"/>
      <c r="H62" s="326" t="s">
        <v>516</v>
      </c>
      <c r="I62" s="327">
        <v>2614480</v>
      </c>
      <c r="J62" s="328">
        <v>29548</v>
      </c>
      <c r="K62" s="329">
        <v>0.1</v>
      </c>
      <c r="L62" s="330">
        <v>29274</v>
      </c>
      <c r="M62" s="331">
        <v>0.3</v>
      </c>
      <c r="N62" s="332">
        <v>-0.2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5.9</v>
      </c>
      <c r="G47" s="12">
        <v>7.09</v>
      </c>
      <c r="H47" s="12">
        <v>7.74</v>
      </c>
      <c r="I47" s="12">
        <v>8.49</v>
      </c>
      <c r="J47" s="13">
        <v>9.5500000000000007</v>
      </c>
    </row>
    <row r="48" spans="2:10" ht="57.75" customHeight="1" x14ac:dyDescent="0.15">
      <c r="B48" s="14"/>
      <c r="C48" s="1141" t="s">
        <v>4</v>
      </c>
      <c r="D48" s="1141"/>
      <c r="E48" s="1142"/>
      <c r="F48" s="15">
        <v>2.5099999999999998</v>
      </c>
      <c r="G48" s="16">
        <v>3.02</v>
      </c>
      <c r="H48" s="16">
        <v>2.06</v>
      </c>
      <c r="I48" s="16">
        <v>2.71</v>
      </c>
      <c r="J48" s="17">
        <v>3.49</v>
      </c>
    </row>
    <row r="49" spans="2:10" ht="57.75" customHeight="1" thickBot="1" x14ac:dyDescent="0.2">
      <c r="B49" s="18"/>
      <c r="C49" s="1143" t="s">
        <v>5</v>
      </c>
      <c r="D49" s="1143"/>
      <c r="E49" s="1144"/>
      <c r="F49" s="19">
        <v>2.0699999999999998</v>
      </c>
      <c r="G49" s="20">
        <v>1.65</v>
      </c>
      <c r="H49" s="20">
        <v>0.13</v>
      </c>
      <c r="I49" s="20">
        <v>1.81</v>
      </c>
      <c r="J49" s="21">
        <v>1.73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528</v>
      </c>
      <c r="D34" s="1151"/>
      <c r="E34" s="1152"/>
      <c r="F34" s="32">
        <v>3.32</v>
      </c>
      <c r="G34" s="33">
        <v>4.0599999999999996</v>
      </c>
      <c r="H34" s="33">
        <v>4.04</v>
      </c>
      <c r="I34" s="33">
        <v>4.54</v>
      </c>
      <c r="J34" s="34">
        <v>5.0199999999999996</v>
      </c>
      <c r="K34" s="22"/>
      <c r="L34" s="22"/>
      <c r="M34" s="22"/>
      <c r="N34" s="22"/>
      <c r="O34" s="22"/>
      <c r="P34" s="22"/>
    </row>
    <row r="35" spans="1:16" ht="39" customHeight="1" x14ac:dyDescent="0.15">
      <c r="A35" s="22"/>
      <c r="B35" s="35"/>
      <c r="C35" s="1145" t="s">
        <v>529</v>
      </c>
      <c r="D35" s="1146"/>
      <c r="E35" s="1147"/>
      <c r="F35" s="36">
        <v>2.5</v>
      </c>
      <c r="G35" s="37">
        <v>3.02</v>
      </c>
      <c r="H35" s="37">
        <v>2.06</v>
      </c>
      <c r="I35" s="37">
        <v>2.7</v>
      </c>
      <c r="J35" s="38">
        <v>3.48</v>
      </c>
      <c r="K35" s="22"/>
      <c r="L35" s="22"/>
      <c r="M35" s="22"/>
      <c r="N35" s="22"/>
      <c r="O35" s="22"/>
      <c r="P35" s="22"/>
    </row>
    <row r="36" spans="1:16" ht="39" customHeight="1" x14ac:dyDescent="0.15">
      <c r="A36" s="22"/>
      <c r="B36" s="35"/>
      <c r="C36" s="1145" t="s">
        <v>530</v>
      </c>
      <c r="D36" s="1146"/>
      <c r="E36" s="1147"/>
      <c r="F36" s="36">
        <v>1.01</v>
      </c>
      <c r="G36" s="37">
        <v>1.01</v>
      </c>
      <c r="H36" s="37">
        <v>0.99</v>
      </c>
      <c r="I36" s="37">
        <v>0.9</v>
      </c>
      <c r="J36" s="38">
        <v>0.73</v>
      </c>
      <c r="K36" s="22"/>
      <c r="L36" s="22"/>
      <c r="M36" s="22"/>
      <c r="N36" s="22"/>
      <c r="O36" s="22"/>
      <c r="P36" s="22"/>
    </row>
    <row r="37" spans="1:16" ht="39" customHeight="1" x14ac:dyDescent="0.15">
      <c r="A37" s="22"/>
      <c r="B37" s="35"/>
      <c r="C37" s="1145" t="s">
        <v>531</v>
      </c>
      <c r="D37" s="1146"/>
      <c r="E37" s="1147"/>
      <c r="F37" s="36">
        <v>1.31</v>
      </c>
      <c r="G37" s="37">
        <v>0.85</v>
      </c>
      <c r="H37" s="37">
        <v>0.99</v>
      </c>
      <c r="I37" s="37">
        <v>0.6</v>
      </c>
      <c r="J37" s="38">
        <v>0.12</v>
      </c>
      <c r="K37" s="22"/>
      <c r="L37" s="22"/>
      <c r="M37" s="22"/>
      <c r="N37" s="22"/>
      <c r="O37" s="22"/>
      <c r="P37" s="22"/>
    </row>
    <row r="38" spans="1:16" ht="39" customHeight="1" x14ac:dyDescent="0.15">
      <c r="A38" s="22"/>
      <c r="B38" s="35"/>
      <c r="C38" s="1145" t="s">
        <v>532</v>
      </c>
      <c r="D38" s="1146"/>
      <c r="E38" s="1147"/>
      <c r="F38" s="36">
        <v>0</v>
      </c>
      <c r="G38" s="37">
        <v>0</v>
      </c>
      <c r="H38" s="37">
        <v>0</v>
      </c>
      <c r="I38" s="37">
        <v>0</v>
      </c>
      <c r="J38" s="38">
        <v>0.01</v>
      </c>
      <c r="K38" s="22"/>
      <c r="L38" s="22"/>
      <c r="M38" s="22"/>
      <c r="N38" s="22"/>
      <c r="O38" s="22"/>
      <c r="P38" s="22"/>
    </row>
    <row r="39" spans="1:16" ht="39" customHeight="1" x14ac:dyDescent="0.15">
      <c r="A39" s="22"/>
      <c r="B39" s="35"/>
      <c r="C39" s="1145" t="s">
        <v>533</v>
      </c>
      <c r="D39" s="1146"/>
      <c r="E39" s="1147"/>
      <c r="F39" s="36">
        <v>0</v>
      </c>
      <c r="G39" s="37">
        <v>0</v>
      </c>
      <c r="H39" s="37">
        <v>0</v>
      </c>
      <c r="I39" s="37">
        <v>0</v>
      </c>
      <c r="J39" s="38">
        <v>0</v>
      </c>
      <c r="K39" s="22"/>
      <c r="L39" s="22"/>
      <c r="M39" s="22"/>
      <c r="N39" s="22"/>
      <c r="O39" s="22"/>
      <c r="P39" s="22"/>
    </row>
    <row r="40" spans="1:16" ht="39" customHeight="1" x14ac:dyDescent="0.15">
      <c r="A40" s="22"/>
      <c r="B40" s="35"/>
      <c r="C40" s="1145" t="s">
        <v>534</v>
      </c>
      <c r="D40" s="1146"/>
      <c r="E40" s="1147"/>
      <c r="F40" s="36">
        <v>0</v>
      </c>
      <c r="G40" s="37">
        <v>0</v>
      </c>
      <c r="H40" s="37">
        <v>0</v>
      </c>
      <c r="I40" s="37">
        <v>0.01</v>
      </c>
      <c r="J40" s="38">
        <v>0</v>
      </c>
      <c r="K40" s="22"/>
      <c r="L40" s="22"/>
      <c r="M40" s="22"/>
      <c r="N40" s="22"/>
      <c r="O40" s="22"/>
      <c r="P40" s="22"/>
    </row>
    <row r="41" spans="1:16" ht="39" customHeight="1" x14ac:dyDescent="0.15">
      <c r="A41" s="22"/>
      <c r="B41" s="35"/>
      <c r="C41" s="1145" t="s">
        <v>535</v>
      </c>
      <c r="D41" s="1146"/>
      <c r="E41" s="1147"/>
      <c r="F41" s="36">
        <v>0</v>
      </c>
      <c r="G41" s="37">
        <v>0</v>
      </c>
      <c r="H41" s="37">
        <v>0</v>
      </c>
      <c r="I41" s="37">
        <v>0</v>
      </c>
      <c r="J41" s="38">
        <v>0</v>
      </c>
      <c r="K41" s="22"/>
      <c r="L41" s="22"/>
      <c r="M41" s="22"/>
      <c r="N41" s="22"/>
      <c r="O41" s="22"/>
      <c r="P41" s="22"/>
    </row>
    <row r="42" spans="1:16" ht="39" customHeight="1" x14ac:dyDescent="0.15">
      <c r="A42" s="22"/>
      <c r="B42" s="39"/>
      <c r="C42" s="1145" t="s">
        <v>536</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537</v>
      </c>
      <c r="D43" s="1149"/>
      <c r="E43" s="1150"/>
      <c r="F43" s="41">
        <v>0.28999999999999998</v>
      </c>
      <c r="G43" s="42">
        <v>0.36</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6979</v>
      </c>
      <c r="L45" s="60">
        <v>6961</v>
      </c>
      <c r="M45" s="60">
        <v>6764</v>
      </c>
      <c r="N45" s="60">
        <v>6553</v>
      </c>
      <c r="O45" s="61">
        <v>6151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v>10</v>
      </c>
      <c r="L47" s="64">
        <v>10</v>
      </c>
      <c r="M47" s="64" t="s">
        <v>485</v>
      </c>
      <c r="N47" s="64" t="s">
        <v>485</v>
      </c>
      <c r="O47" s="65">
        <v>17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2106</v>
      </c>
      <c r="L48" s="64">
        <v>2160</v>
      </c>
      <c r="M48" s="64">
        <v>2221</v>
      </c>
      <c r="N48" s="64">
        <v>2248</v>
      </c>
      <c r="O48" s="65">
        <v>2276</v>
      </c>
      <c r="P48" s="48"/>
      <c r="Q48" s="48"/>
      <c r="R48" s="48"/>
      <c r="S48" s="48"/>
      <c r="T48" s="48"/>
      <c r="U48" s="48"/>
    </row>
    <row r="49" spans="1:21" ht="30.75" customHeight="1" x14ac:dyDescent="0.15">
      <c r="A49" s="48"/>
      <c r="B49" s="1163"/>
      <c r="C49" s="1164"/>
      <c r="D49" s="62"/>
      <c r="E49" s="1155" t="s">
        <v>16</v>
      </c>
      <c r="F49" s="1155"/>
      <c r="G49" s="1155"/>
      <c r="H49" s="1155"/>
      <c r="I49" s="1155"/>
      <c r="J49" s="1156"/>
      <c r="K49" s="63">
        <v>953</v>
      </c>
      <c r="L49" s="64">
        <v>1049</v>
      </c>
      <c r="M49" s="64">
        <v>1051</v>
      </c>
      <c r="N49" s="64">
        <v>1048</v>
      </c>
      <c r="O49" s="65">
        <v>1036</v>
      </c>
      <c r="P49" s="48"/>
      <c r="Q49" s="48"/>
      <c r="R49" s="48"/>
      <c r="S49" s="48"/>
      <c r="T49" s="48"/>
      <c r="U49" s="48"/>
    </row>
    <row r="50" spans="1:21" ht="30.75" customHeight="1" x14ac:dyDescent="0.15">
      <c r="A50" s="48"/>
      <c r="B50" s="1163"/>
      <c r="C50" s="1164"/>
      <c r="D50" s="62"/>
      <c r="E50" s="1155" t="s">
        <v>17</v>
      </c>
      <c r="F50" s="1155"/>
      <c r="G50" s="1155"/>
      <c r="H50" s="1155"/>
      <c r="I50" s="1155"/>
      <c r="J50" s="1156"/>
      <c r="K50" s="63">
        <v>278</v>
      </c>
      <c r="L50" s="64">
        <v>221</v>
      </c>
      <c r="M50" s="64">
        <v>99</v>
      </c>
      <c r="N50" s="64">
        <v>91</v>
      </c>
      <c r="O50" s="65">
        <v>80</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t="s">
        <v>485</v>
      </c>
      <c r="N51" s="64">
        <v>0</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5336</v>
      </c>
      <c r="L52" s="64">
        <v>5562</v>
      </c>
      <c r="M52" s="64">
        <v>5588</v>
      </c>
      <c r="N52" s="64">
        <v>5709</v>
      </c>
      <c r="O52" s="65">
        <v>5864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4992</v>
      </c>
      <c r="L53" s="69">
        <v>4839</v>
      </c>
      <c r="M53" s="69">
        <v>4547</v>
      </c>
      <c r="N53" s="69">
        <v>4231</v>
      </c>
      <c r="O53" s="70">
        <v>3696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2016-04-18T07:32:38Z</cp:lastPrinted>
  <dcterms:created xsi:type="dcterms:W3CDTF">2016-02-15T00:40:13Z</dcterms:created>
  <dcterms:modified xsi:type="dcterms:W3CDTF">2016-04-18T07:33:24Z</dcterms:modified>
  <cp:category/>
</cp:coreProperties>
</file>