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254.6.31\庁舎共有\000307\H15～R3環境班フォルダ\R3環境班\【01柏台太陽光発電所】\経営比較分析表\【経営比較分析表】2020_052124_47_040\"/>
    </mc:Choice>
  </mc:AlternateContent>
  <xr:revisionPtr revIDLastSave="0" documentId="13_ncr:1_{CD0BE0B0-B1E6-46C9-86CA-D0871786DE36}" xr6:coauthVersionLast="36" xr6:coauthVersionMax="36" xr10:uidLastSave="{00000000-0000-0000-0000-000000000000}"/>
  <workbookProtection workbookAlgorithmName="SHA-512" workbookHashValue="gJMlLjgiIYdinVQne2yqAGVC9uCScVYOfXRMeIG9rU/v7BKDH80qZHvpuH9czWcU+WQNY1M88LeDPD4QWBW1zA==" workbookSaltValue="OHwyaWo/xxcbSwkrZRB9nQ=="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3" i="4" s="1"/>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C123" i="4"/>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<sst xmlns="http://schemas.openxmlformats.org/spreadsheetml/2006/main" count="982" uniqueCount="272">
  <si>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</si>
  <si>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</si>
  <si>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</si>
  <si>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</si>
  <si>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</si>
  <si>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</si>
  <si>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</si>
  <si>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</si>
  <si>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（太陽光）
余剰金19,574千円は、令和3年度に「大仙市地球温暖化対策基金」に積み立て、地球温暖化対策を推進する事業等に活用する予定となっている。
（小水力）
電気事業により生じた利益は、将来の施設更新及び災害等による被災時の対応に充てるため、大仙市小水力発電施設運営基金に積み立てることを基本としている。積み立てた後、なお残額がある場合には、一般会計に繰り出し、大仙市農業振興情報センター及び新規就農者研修施設の運営費に活用することとしている。
基金への積立：大仙市小水力発電施設運営基金　951千円（R2積立分）
一般会計への繰出し：0千円（R2実績無）</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</si>
  <si>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</si>
  <si>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</si>
  <si>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</si>
  <si>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</si>
  <si>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</si>
  <si>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</si>
  <si>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</si>
  <si>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</si>
  <si>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</si>
  <si>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</si>
  <si>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</si>
  <si>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</si>
  <si>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</si>
  <si>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</si>
  <si>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</si>
  <si>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</si>
  <si>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</si>
  <si>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</si>
  <si>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</si>
  <si>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</si>
  <si>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</si>
  <si>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</si>
  <si>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</si>
  <si>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</si>
  <si>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</si>
  <si>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</si>
  <si>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</si>
  <si>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</si>
  <si>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</si>
  <si>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</si>
  <si>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</si>
  <si>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</si>
  <si>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</si>
  <si>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</si>
  <si>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</si>
  <si>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</si>
  <si>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</si>
  <si>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</si>
  <si>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</si>
  <si>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</si>
  <si>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</si>
  <si>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</si>
  <si>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</si>
  <si>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</si>
  <si>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</si>
  <si>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</si>
  <si>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</si>
  <si>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</si>
  <si>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</si>
  <si>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</si>
  <si>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</si>
  <si>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</si>
  <si>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</si>
  <si>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</si>
  <si>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</si>
  <si>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</si>
  <si>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</si>
  <si>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</si>
  <si>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</si>
  <si>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</si>
  <si>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</si>
  <si>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</si>
  <si>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</si>
  <si>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</si>
  <si>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</si>
  <si>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</si>
  <si>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</si>
  <si>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</si>
  <si>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</si>
  <si>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</si>
  <si>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</si>
  <si>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</si>
  <si>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</si>
  <si>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</si>
  <si>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</si>
  <si>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</si>
  <si>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</si>
  <si>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</si>
  <si>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</si>
  <si>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</si>
  <si>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</si>
  <si>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</si>
  <si>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</si>
  <si>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</si>
  <si>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</si>
  <si>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</si>
  <si>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</si>
  <si>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</si>
  <si>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</si>
  <si>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</si>
  <si>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</si>
  <si>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</si>
  <si>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</si>
  <si>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</si>
  <si>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</si>
  <si>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</si>
  <si>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</si>
  <si>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</si>
  <si>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</si>
  <si>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</si>
  <si>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</si>
  <si>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</si>
  <si>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</si>
  <si>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</si>
  <si>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</si>
  <si>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</si>
  <si>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</si>
  <si>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</si>
  <si>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</si>
  <si>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</si>
  <si>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</si>
  <si>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052124</t>
  </si>
  <si>
    <t>47</t>
  </si>
  <si>
    <t>04</t>
  </si>
  <si>
    <t>0</t>
  </si>
  <si>
    <t>000</t>
  </si>
  <si>
    <t>秋田県　大仙市</t>
  </si>
  <si>
    <t>法非適用</t>
  </si>
  <si>
    <t>電気事業</t>
  </si>
  <si>
    <t>非設置</t>
  </si>
  <si>
    <t>該当数値なし</t>
  </si>
  <si>
    <t>-</t>
  </si>
  <si>
    <t>令和17年12月24日、令和21年3月31日　大仙市柏台太陽光発電所（第一発電所）、（第二発電所）、真木関根地区小水力発電施設</t>
  </si>
  <si>
    <t>令和17年12月24日　大仙市柏台太陽光発電所（第一発電所）、（第二発電所）、真木関根地区小水力発電施設</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</si>
  <si>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</si>
  <si>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</si>
  <si>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</si>
  <si>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</si>
  <si>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</si>
  <si>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</si>
  <si>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</si>
  <si>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</si>
  <si>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</si>
  <si>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</si>
  <si>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</si>
  <si>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</si>
  <si>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</si>
  <si>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</si>
  <si>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</si>
  <si>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</si>
  <si>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</si>
  <si>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</si>
  <si>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</si>
  <si>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</si>
  <si>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</si>
  <si>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</si>
  <si>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</si>
  <si>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</si>
  <si>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</si>
  <si>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</si>
  <si>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</si>
  <si>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</si>
  <si>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</si>
  <si>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</si>
  <si>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</si>
  <si>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</si>
  <si>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</si>
  <si>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</si>
  <si>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</si>
  <si>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</si>
  <si>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</si>
  <si>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</si>
  <si>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</si>
  <si>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</si>
  <si>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</si>
  <si>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</si>
  <si>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</si>
  <si>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</si>
  <si>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</si>
  <si>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</si>
  <si>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</si>
  <si>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</si>
  <si>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</si>
  <si>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</si>
  <si>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</si>
  <si>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</si>
  <si>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</si>
  <si>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</si>
  <si>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</si>
  <si>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</si>
  <si>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</si>
  <si>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</si>
  <si>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</si>
  <si>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</si>
  <si>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</si>
  <si>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</si>
  <si>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</si>
  <si>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</si>
  <si>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</si>
  <si>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</si>
  <si>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</si>
  <si>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</si>
  <si>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</si>
  <si>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</si>
  <si>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</si>
  <si>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</si>
  <si>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</si>
  <si>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</si>
  <si>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</si>
  <si>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</si>
  <si>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</si>
  <si>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</si>
  <si>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</si>
  <si>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</si>
  <si>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</si>
  <si>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</si>
  <si>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</si>
  <si>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</si>
  <si>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</si>
  <si>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</si>
  <si>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</si>
  <si>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</si>
  <si>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</si>
  <si>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</si>
  <si>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</si>
  <si>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</si>
  <si>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</si>
  <si>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</si>
  <si>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</si>
  <si>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</si>
  <si>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</si>
  <si>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</si>
  <si>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</si>
  <si>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</si>
  <si>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</si>
  <si>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</si>
  <si>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</si>
  <si>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</si>
  <si>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</si>
  <si>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</si>
  <si>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</si>
  <si>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</si>
  <si>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</si>
  <si>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</si>
  <si>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</si>
  <si>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</si>
  <si>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</si>
  <si>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</si>
  <si>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</si>
  <si>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</si>
  <si>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</si>
  <si>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</si>
  <si>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</si>
  <si>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</si>
  <si>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</si>
  <si>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</si>
  <si>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</si>
  <si>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</si>
  <si>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</si>
  <si>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</si>
  <si>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</si>
  <si>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</si>
  <si>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</si>
  <si>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</si>
  <si>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</si>
  <si>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</si>
  <si>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</si>
  <si>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</si>
  <si>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</si>
  <si>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</si>
  <si>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売電収益は「大仙市地球温暖化対策基金」に積み立て、地球温暖化対策を推進する事業等に活用する予定となっている。
　FIT収入割合が100％となっているが、FIT調達期間と包括的施設リース契約期間とが、ともに20年と同じであるため、事業経営上のリスクは低いものと考えられる。
　今後は、平成28年度に策定した経営戦略（平成28～37年度）に基づき、健全な経営に努める。</t>
    <phoneticPr fontId="5"/>
  </si>
  <si>
    <t>【収益的収支比率について】
　収益的収支比率は118.3％となっており、平均値は下回っているが黒字・赤字の目安となる100％を上回っている。
　天候不順等により年間日射量が前年比で9.5％下回ったことが、収益減少の要因となっている。
　なお、令和２年度は、一般会計からの繰入は行っていない。
【営業収支比率について】
　営業収支比率は118.3％となっている。収益的収支比率と同様に平均値は下回っているが黒字・赤字の目安となる100％を上回っている。
【供給原価について】
　供給原価は33,448.3円となっている。これは、収益的収支比率と同様の理由であり、前年度より増加した。
【ＥＢＩＴＤＡについて】
　ＥＢＩＴＤＡは20,525千円となっている。これは、収益的収支比率と同様の理由であり、前年度より減少した。</t>
    <rPh sb="72" eb="74">
      <t>テンコウ</t>
    </rPh>
    <rPh sb="74" eb="76">
      <t>フジュン</t>
    </rPh>
    <rPh sb="76" eb="77">
      <t>トウ</t>
    </rPh>
    <rPh sb="88" eb="89">
      <t>ヒ</t>
    </rPh>
    <rPh sb="94" eb="95">
      <t>シタ</t>
    </rPh>
    <rPh sb="104" eb="106">
      <t>ゲンショウ</t>
    </rPh>
    <rPh sb="121" eb="122">
      <t>レイ</t>
    </rPh>
    <rPh sb="122" eb="123">
      <t>ワ</t>
    </rPh>
    <rPh sb="287" eb="289">
      <t>ゾウカ</t>
    </rPh>
    <rPh sb="356" eb="358">
      <t>ゲンショウ</t>
    </rPh>
    <phoneticPr fontId="5"/>
  </si>
  <si>
    <t>【設備利用率について】
　設備利用率は16.1％となっている。天候不順等により、年間日射量が前年比で9.5％下回ったことが、設備利用率減少の要因となっている。
【修繕費比率及び企業債残高対料金収入比率について】
　修繕費比率、企業債残高対料金収入比率ともに0％となっている。この事業は民間企業と20年間の包括的施設リース契約を締結しているため、修繕は民間業者が対応し、維持修繕費が発生することはない。さらに、リース料は売電収入を充当するため、地方債を発行する予定もない。
【ＦＩＴ収入割合】
　ＦＩＴ収入割合は100％となっており、平均値よりも高くなっている。前述のとおり、この事業は民間企業と20年間の包括的施設リース契約により発電施設を借り受け、実施しており、契約期間内に発電した電気については、全て固定価格買取制度を利用し、東北電力へ売電していることから、収入が減少するリスクは少ない。</t>
    <rPh sb="31" eb="33">
      <t>テンコウ</t>
    </rPh>
    <rPh sb="33" eb="35">
      <t>フジュン</t>
    </rPh>
    <rPh sb="35" eb="36">
      <t>トウ</t>
    </rPh>
    <rPh sb="48" eb="49">
      <t>ヒ</t>
    </rPh>
    <rPh sb="54" eb="55">
      <t>シタ</t>
    </rPh>
    <rPh sb="67" eb="6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</si>
</sst>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124.2</c:v>
                </c:pt>
                <c:pt idx="1">
                  <c:v>105.1</c:v>
                </c:pt>
                <c:pt idx="2">
                  <c:v>119.6</c:v>
                </c:pt>
                <c:pt idx="3">
                  <c:v>129.4</c:v>
                </c:pt>
                <c:pt idx="4">
                  <c:v>118.3</c:v>
                </c:pt>
              </c:numCache>
            </c:numRef>
          </c:val>
          <c:extLst>
            <c:ext xmlns:c16="http://schemas.microsoft.com/office/drawing/2014/chart" uri="{C3380CC4-5D6E-409C-BE32-E72D297353CC}">
              <c16:uniqueId val="{00000000-F76C-43F1-BC68-AFBF32D9B8D3}"/>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F76C-43F1-BC68-AFBF32D9B8D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76C-43F1-BC68-AFBF32D9B8D3}"/>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16-47C7-BB80-365785065C9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6A16-47C7-BB80-365785065C9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15.9</c:v>
                </c:pt>
                <c:pt idx="4">
                  <c:v>22.9</c:v>
                </c:pt>
              </c:numCache>
            </c:numRef>
          </c:val>
          <c:extLst>
            <c:ext xmlns:c16="http://schemas.microsoft.com/office/drawing/2014/chart" uri="{C3380CC4-5D6E-409C-BE32-E72D297353CC}">
              <c16:uniqueId val="{00000000-19FF-4BE1-8C3C-394173F45774}"/>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19FF-4BE1-8C3C-394173F45774}"/>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F988-4760-81F4-5A131A11058D}"/>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F988-4760-81F4-5A131A11058D}"/>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B3E6-4223-9016-C03FEC8D3652}"/>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B3E6-4223-9016-C03FEC8D3652}"/>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E3-4438-83E5-B9970E0677F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3-4438-83E5-B9970E0677F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6D55-41FE-B5E3-DEA71085DE2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6D55-41FE-B5E3-DEA71085DE2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0-49FA-A593-11A4726626BC}"/>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0-49FA-A593-11A4726626BC}"/>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8-453A-9DA3-D873B870CCC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8-453A-9DA3-D873B870CCC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4-437F-9BDD-C819E76B133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4-437F-9BDD-C819E76B133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A-440E-A165-66AD178BE910}"/>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A-440E-A165-66AD178BE910}"/>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124.2</c:v>
                </c:pt>
                <c:pt idx="1">
                  <c:v>105.1</c:v>
                </c:pt>
                <c:pt idx="2">
                  <c:v>119.6</c:v>
                </c:pt>
                <c:pt idx="3">
                  <c:v>129.4</c:v>
                </c:pt>
                <c:pt idx="4">
                  <c:v>118.3</c:v>
                </c:pt>
              </c:numCache>
            </c:numRef>
          </c:val>
          <c:extLst>
            <c:ext xmlns:c16="http://schemas.microsoft.com/office/drawing/2014/chart" uri="{C3380CC4-5D6E-409C-BE32-E72D297353CC}">
              <c16:uniqueId val="{00000000-F5B1-4813-A648-7435288AD76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F5B1-4813-A648-7435288AD76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5B1-4813-A648-7435288AD76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4-437C-A8C5-47424D82B8B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4-437C-A8C5-47424D82B8B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E2-4B6C-9918-A414129865C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E2-4B6C-9918-A414129865C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5-4F19-9554-EDEB7ED9B23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5-4F19-9554-EDEB7ED9B23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B-498F-9F6C-403C77F6AC4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B-498F-9F6C-403C77F6AC4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D-428D-BE81-D2F21A0046A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D-428D-BE81-D2F21A0046A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A7-4AEA-A718-EC16488D666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A7-4AEA-A718-EC16488D666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16.600000000000001</c:v>
                </c:pt>
                <c:pt idx="1">
                  <c:v>14.1</c:v>
                </c:pt>
                <c:pt idx="2">
                  <c:v>16</c:v>
                </c:pt>
                <c:pt idx="3">
                  <c:v>17.5</c:v>
                </c:pt>
                <c:pt idx="4">
                  <c:v>16.100000000000001</c:v>
                </c:pt>
              </c:numCache>
            </c:numRef>
          </c:val>
          <c:extLst>
            <c:ext xmlns:c16="http://schemas.microsoft.com/office/drawing/2014/chart" uri="{C3380CC4-5D6E-409C-BE32-E72D297353CC}">
              <c16:uniqueId val="{00000000-E751-4DC5-8BB6-C7C22C8D782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E751-4DC5-8BB6-C7C22C8D782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697-472C-841B-3ACC2B2D7C1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4697-472C-841B-3ACC2B2D7C1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B20-4F9A-A62F-14CF0F66ECC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EB20-4F9A-A62F-14CF0F66ECC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83-4987-8B55-DD912624211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3-4987-8B55-DD912624211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CE-4661-973C-FD7F71785823}"/>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CE-4661-973C-FD7F7178582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BCE-4661-973C-FD7F71785823}"/>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F23-4F4D-9827-2B4BB96708D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EF23-4F4D-9827-2B4BB96708D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31358.7</c:v>
                </c:pt>
                <c:pt idx="1">
                  <c:v>37008.9</c:v>
                </c:pt>
                <c:pt idx="2">
                  <c:v>32519.5</c:v>
                </c:pt>
                <c:pt idx="3">
                  <c:v>30176.2</c:v>
                </c:pt>
                <c:pt idx="4">
                  <c:v>33448.300000000003</c:v>
                </c:pt>
              </c:numCache>
            </c:numRef>
          </c:val>
          <c:extLst>
            <c:ext xmlns:c16="http://schemas.microsoft.com/office/drawing/2014/chart" uri="{C3380CC4-5D6E-409C-BE32-E72D297353CC}">
              <c16:uniqueId val="{00000000-3199-41F3-9A39-CFCDA44F2EA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3199-41F3-9A39-CFCDA44F2EA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26028</c:v>
                </c:pt>
                <c:pt idx="1">
                  <c:v>5485</c:v>
                </c:pt>
                <c:pt idx="2">
                  <c:v>21063</c:v>
                </c:pt>
                <c:pt idx="3">
                  <c:v>32297</c:v>
                </c:pt>
                <c:pt idx="4">
                  <c:v>20525</c:v>
                </c:pt>
              </c:numCache>
            </c:numRef>
          </c:val>
          <c:extLst>
            <c:ext xmlns:c16="http://schemas.microsoft.com/office/drawing/2014/chart" uri="{C3380CC4-5D6E-409C-BE32-E72D297353CC}">
              <c16:uniqueId val="{00000000-8431-44C7-8E35-04485EB62057}"/>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8431-44C7-8E35-04485EB62057}"/>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16.600000000000001</c:v>
                </c:pt>
                <c:pt idx="1">
                  <c:v>14.1</c:v>
                </c:pt>
                <c:pt idx="2">
                  <c:v>16</c:v>
                </c:pt>
                <c:pt idx="3">
                  <c:v>17.5</c:v>
                </c:pt>
                <c:pt idx="4">
                  <c:v>16.100000000000001</c:v>
                </c:pt>
              </c:numCache>
            </c:numRef>
          </c:val>
          <c:extLst>
            <c:ext xmlns:c16="http://schemas.microsoft.com/office/drawing/2014/chart" uri="{C3380CC4-5D6E-409C-BE32-E72D297353CC}">
              <c16:uniqueId val="{00000000-858B-4BD2-9AB9-11527A2534B1}"/>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58B-4BD2-9AB9-11527A2534B1}"/>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E50-4455-9DDF-F1FC13CE5C38}"/>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5E50-4455-9DDF-F1FC13CE5C38}"/>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60A-4F12-8872-1D3FD05904C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060A-4F12-8872-1D3FD05904C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E-4F67-89FE-797FF80C55DA}"/>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E-4F67-89FE-797FF80C55DA}"/>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（最大出力合計2,372kW）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（最大出力合計2,354kW）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4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4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4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4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4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4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5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51"/>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52"/>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53"/>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54"/>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55"/>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56"/>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57"/>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58"/>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59"/>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60"/>
                </a:ext>
              </a:extLst>
            </xdr:cNvPicPr>
          </xdr:nvPicPr>
          <xdr:blipFill>
            <a:blip xmlns:r="http://schemas.openxmlformats.org/officeDocument/2006/relationships" r:embed="rId5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61"/>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62"/>
                </a:ext>
              </a:extLst>
            </xdr:cNvPicPr>
          </xdr:nvPicPr>
          <xdr:blipFill>
            <a:blip xmlns:r="http://schemas.openxmlformats.org/officeDocument/2006/relationships" r:embed="rId5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63"/>
                </a:ext>
              </a:extLst>
            </xdr:cNvPicPr>
          </xdr:nvPicPr>
          <xdr:blipFill>
            <a:blip xmlns:r="http://schemas.openxmlformats.org/officeDocument/2006/relationships" r:embed="rId53"/>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64"/>
                </a:ext>
              </a:extLst>
            </xdr:cNvPicPr>
          </xdr:nvPicPr>
          <xdr:blipFill>
            <a:blip xmlns:r="http://schemas.openxmlformats.org/officeDocument/2006/relationships" r:embed="rId53"/>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65"/>
                </a:ext>
              </a:extLst>
            </xdr:cNvPicPr>
          </xdr:nvPicPr>
          <xdr:blipFill>
            <a:blip xmlns:r="http://schemas.openxmlformats.org/officeDocument/2006/relationships" r:embed="rId53"/>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66"/>
                </a:ext>
              </a:extLst>
            </xdr:cNvPicPr>
          </xdr:nvPicPr>
          <xdr:blipFill>
            <a:blip xmlns:r="http://schemas.openxmlformats.org/officeDocument/2006/relationships" r:embed="rId53"/>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67"/>
                </a:ext>
              </a:extLst>
            </xdr:cNvPicPr>
          </xdr:nvPicPr>
          <xdr:blipFill>
            <a:blip xmlns:r="http://schemas.openxmlformats.org/officeDocument/2006/relationships" r:embed="rId53"/>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68"/>
                </a:ext>
              </a:extLst>
            </xdr:cNvPicPr>
          </xdr:nvPicPr>
          <xdr:blipFill>
            <a:blip xmlns:r="http://schemas.openxmlformats.org/officeDocument/2006/relationships" r:embed="rId53"/>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69"/>
                </a:ext>
              </a:extLst>
            </xdr:cNvPicPr>
          </xdr:nvPicPr>
          <xdr:blipFill>
            <a:blip xmlns:r="http://schemas.openxmlformats.org/officeDocument/2006/relationships" r:embed="rId53"/>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3"/>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3"/>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3"/>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3"/>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3"/>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75"/>
                </a:ext>
              </a:extLst>
            </xdr:cNvPicPr>
          </xdr:nvPicPr>
          <xdr:blipFill>
            <a:blip xmlns:r="http://schemas.openxmlformats.org/officeDocument/2006/relationships" r:embed="rId54"/>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76"/>
                </a:ext>
              </a:extLst>
            </xdr:cNvPicPr>
          </xdr:nvPicPr>
          <xdr:blipFill>
            <a:blip xmlns:r="http://schemas.openxmlformats.org/officeDocument/2006/relationships" r:embed="rId54"/>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Y1" zoomScale="70" zoomScaleNormal="70" workbookViewId="0">
      <selection activeCell="AR40" sqref="AR4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秋田県　大仙市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270</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f>データ!Z6</f>
        <v>25</v>
      </c>
      <c r="M12" s="162"/>
      <c r="N12" s="150">
        <f>データ!AA6</f>
        <v>36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3426</v>
      </c>
      <c r="G15" s="171"/>
      <c r="H15" s="171">
        <f>データ!AM6</f>
        <v>2907</v>
      </c>
      <c r="I15" s="171"/>
      <c r="J15" s="171">
        <f>データ!AN6</f>
        <v>3305</v>
      </c>
      <c r="K15" s="171"/>
      <c r="L15" s="171">
        <f>データ!AO6</f>
        <v>3613</v>
      </c>
      <c r="M15" s="171"/>
      <c r="N15" s="172">
        <f>データ!AP6</f>
        <v>3310</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3426</v>
      </c>
      <c r="G16" s="177"/>
      <c r="H16" s="177">
        <f>データ!AR6</f>
        <v>2907</v>
      </c>
      <c r="I16" s="177"/>
      <c r="J16" s="177">
        <f>データ!AS6</f>
        <v>3305</v>
      </c>
      <c r="K16" s="177"/>
      <c r="L16" s="177">
        <f>データ!AT6</f>
        <v>3638</v>
      </c>
      <c r="M16" s="177"/>
      <c r="N16" s="166">
        <f>データ!AU6</f>
        <v>3346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120401</v>
      </c>
      <c r="J19" s="180"/>
      <c r="K19" s="180"/>
      <c r="L19" s="180">
        <f>データ!AX6</f>
        <v>120401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271</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269</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（最大出力合計2,372kW）</v>
      </c>
      <c r="D123" s="5" t="str">
        <f>データ!EX9</f>
        <v>（最大出力合計18kW）</v>
      </c>
      <c r="E123" s="5" t="str">
        <f>データ!GW9</f>
        <v>（最大出力合計-kW）</v>
      </c>
      <c r="F123" s="5" t="str">
        <f>データ!IV9</f>
        <v>（最大出力合計-kW）</v>
      </c>
      <c r="G123" s="5" t="str">
        <f>データ!KU9</f>
        <v>（最大出力合計2,354kW）</v>
      </c>
    </row>
  </sheetData>
  <sheetProtection algorithmName="SHA-512" hashValue="dejI1t7ijbaYTU6TC05PxqJbonUlX6yz+mP+DEhWMN6bRskC6kliaTuUWOskfsIJSWeqWT4Hea1hCdAag1Zbgw==" saltValue="INfDy/9hIKCMLNJBR/why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148.5" x14ac:dyDescent="0.15">
      <c r="A6" s="49" t="s">
        <v>118</v>
      </c>
      <c r="B6" s="67" t="str">
        <f>B7</f>
        <v>2020</v>
      </c>
      <c r="C6" s="67" t="str">
        <f t="shared" ref="C6:AX6" si="6">C7</f>
        <v>052124</v>
      </c>
      <c r="D6" s="67" t="str">
        <f t="shared" si="6"/>
        <v>47</v>
      </c>
      <c r="E6" s="67" t="str">
        <f t="shared" si="6"/>
        <v>04</v>
      </c>
      <c r="F6" s="67" t="str">
        <f t="shared" si="6"/>
        <v>0</v>
      </c>
      <c r="G6" s="67" t="str">
        <f t="shared" si="6"/>
        <v>000</v>
      </c>
      <c r="H6" s="67" t="str">
        <f t="shared" si="6"/>
        <v>秋田県　大仙市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2</v>
      </c>
      <c r="Q6" s="69" t="str">
        <f t="shared" si="6"/>
        <v>-</v>
      </c>
      <c r="R6" s="70" t="str">
        <f>R7</f>
        <v>令和17年12月24日、令和21年3月31日　大仙市柏台太陽光発電所（第一発電所）、（第二発電所）、真木関根地区小水力発電施設</v>
      </c>
      <c r="S6" s="71" t="str">
        <f t="shared" si="6"/>
        <v>令和17年12月24日　大仙市柏台太陽光発電所（第一発電所）、（第二発電所）、真木関根地区小水力発電施設</v>
      </c>
      <c r="T6" s="67" t="str">
        <f t="shared" si="6"/>
        <v>無</v>
      </c>
      <c r="U6" s="71" t="str">
        <f t="shared" si="6"/>
        <v>東北電力株式会社</v>
      </c>
      <c r="V6" s="68" t="str">
        <f t="shared" si="6"/>
        <v>-</v>
      </c>
      <c r="W6" s="69" t="str">
        <f>W7</f>
        <v>-</v>
      </c>
      <c r="X6" s="69" t="str">
        <f t="shared" si="6"/>
        <v>-</v>
      </c>
      <c r="Y6" s="69" t="str">
        <f t="shared" si="6"/>
        <v>-</v>
      </c>
      <c r="Z6" s="69">
        <f t="shared" si="6"/>
        <v>25</v>
      </c>
      <c r="AA6" s="69">
        <f t="shared" si="6"/>
        <v>36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3426</v>
      </c>
      <c r="AM6" s="69">
        <f t="shared" si="6"/>
        <v>2907</v>
      </c>
      <c r="AN6" s="69">
        <f t="shared" si="6"/>
        <v>3305</v>
      </c>
      <c r="AO6" s="69">
        <f t="shared" si="6"/>
        <v>3613</v>
      </c>
      <c r="AP6" s="69">
        <f t="shared" si="6"/>
        <v>3310</v>
      </c>
      <c r="AQ6" s="69">
        <f t="shared" si="6"/>
        <v>3426</v>
      </c>
      <c r="AR6" s="69">
        <f t="shared" si="6"/>
        <v>2907</v>
      </c>
      <c r="AS6" s="69">
        <f t="shared" si="6"/>
        <v>3305</v>
      </c>
      <c r="AT6" s="69">
        <f t="shared" si="6"/>
        <v>3638</v>
      </c>
      <c r="AU6" s="69">
        <f t="shared" si="6"/>
        <v>3346</v>
      </c>
      <c r="AV6" s="69" t="str">
        <f t="shared" si="6"/>
        <v>-</v>
      </c>
      <c r="AW6" s="69">
        <f t="shared" si="6"/>
        <v>120401</v>
      </c>
      <c r="AX6" s="69">
        <f t="shared" si="6"/>
        <v>120401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48.5" x14ac:dyDescent="0.15">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v>2</v>
      </c>
      <c r="Q7" s="80" t="s">
        <v>130</v>
      </c>
      <c r="R7" s="81" t="s">
        <v>131</v>
      </c>
      <c r="S7" s="81" t="s">
        <v>132</v>
      </c>
      <c r="T7" s="82" t="s">
        <v>133</v>
      </c>
      <c r="U7" s="81" t="s">
        <v>134</v>
      </c>
      <c r="V7" s="78" t="s">
        <v>130</v>
      </c>
      <c r="W7" s="80" t="s">
        <v>130</v>
      </c>
      <c r="X7" s="80" t="s">
        <v>130</v>
      </c>
      <c r="Y7" s="80" t="s">
        <v>130</v>
      </c>
      <c r="Z7" s="80">
        <v>25</v>
      </c>
      <c r="AA7" s="80">
        <v>36</v>
      </c>
      <c r="AB7" s="80" t="s">
        <v>130</v>
      </c>
      <c r="AC7" s="80" t="s">
        <v>130</v>
      </c>
      <c r="AD7" s="80" t="s">
        <v>130</v>
      </c>
      <c r="AE7" s="80" t="s">
        <v>130</v>
      </c>
      <c r="AF7" s="80" t="s">
        <v>130</v>
      </c>
      <c r="AG7" s="80" t="s">
        <v>130</v>
      </c>
      <c r="AH7" s="80" t="s">
        <v>130</v>
      </c>
      <c r="AI7" s="80" t="s">
        <v>130</v>
      </c>
      <c r="AJ7" s="80" t="s">
        <v>130</v>
      </c>
      <c r="AK7" s="80" t="s">
        <v>130</v>
      </c>
      <c r="AL7" s="80">
        <v>3426</v>
      </c>
      <c r="AM7" s="80">
        <v>2907</v>
      </c>
      <c r="AN7" s="80">
        <v>3305</v>
      </c>
      <c r="AO7" s="80">
        <v>3613</v>
      </c>
      <c r="AP7" s="80">
        <v>3310</v>
      </c>
      <c r="AQ7" s="80">
        <v>3426</v>
      </c>
      <c r="AR7" s="80">
        <v>2907</v>
      </c>
      <c r="AS7" s="80">
        <v>3305</v>
      </c>
      <c r="AT7" s="80">
        <v>3638</v>
      </c>
      <c r="AU7" s="80">
        <v>3346</v>
      </c>
      <c r="AV7" s="80" t="s">
        <v>130</v>
      </c>
      <c r="AW7" s="80">
        <v>120401</v>
      </c>
      <c r="AX7" s="80">
        <v>120401</v>
      </c>
      <c r="AY7" s="83">
        <v>124.2</v>
      </c>
      <c r="AZ7" s="83">
        <v>105.1</v>
      </c>
      <c r="BA7" s="83">
        <v>119.6</v>
      </c>
      <c r="BB7" s="83">
        <v>129.4</v>
      </c>
      <c r="BC7" s="83">
        <v>118.3</v>
      </c>
      <c r="BD7" s="83">
        <v>88.8</v>
      </c>
      <c r="BE7" s="83">
        <v>121.3</v>
      </c>
      <c r="BF7" s="83">
        <v>123.2</v>
      </c>
      <c r="BG7" s="83">
        <v>134.69999999999999</v>
      </c>
      <c r="BH7" s="83">
        <v>141.80000000000001</v>
      </c>
      <c r="BI7" s="83">
        <v>100</v>
      </c>
      <c r="BJ7" s="83">
        <v>124.2</v>
      </c>
      <c r="BK7" s="83">
        <v>105.1</v>
      </c>
      <c r="BL7" s="83">
        <v>119.6</v>
      </c>
      <c r="BM7" s="83">
        <v>129.4</v>
      </c>
      <c r="BN7" s="83">
        <v>118.3</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31358.7</v>
      </c>
      <c r="CG7" s="83">
        <v>37008.9</v>
      </c>
      <c r="CH7" s="83">
        <v>32519.5</v>
      </c>
      <c r="CI7" s="83">
        <v>30176.2</v>
      </c>
      <c r="CJ7" s="83">
        <v>33448.300000000003</v>
      </c>
      <c r="CK7" s="83">
        <v>22847.9</v>
      </c>
      <c r="CL7" s="83">
        <v>19199</v>
      </c>
      <c r="CM7" s="83">
        <v>19863.5</v>
      </c>
      <c r="CN7" s="83">
        <v>19066.3</v>
      </c>
      <c r="CO7" s="83">
        <v>18998.7</v>
      </c>
      <c r="CP7" s="80">
        <v>26028</v>
      </c>
      <c r="CQ7" s="80">
        <v>5485</v>
      </c>
      <c r="CR7" s="80">
        <v>21063</v>
      </c>
      <c r="CS7" s="80">
        <v>32297</v>
      </c>
      <c r="CT7" s="80">
        <v>20525</v>
      </c>
      <c r="CU7" s="80">
        <v>2390</v>
      </c>
      <c r="CV7" s="80">
        <v>32739</v>
      </c>
      <c r="CW7" s="80">
        <v>34140</v>
      </c>
      <c r="CX7" s="80">
        <v>33434</v>
      </c>
      <c r="CY7" s="80">
        <v>36820</v>
      </c>
      <c r="CZ7" s="80">
        <v>2372</v>
      </c>
      <c r="DA7" s="83">
        <v>16.600000000000001</v>
      </c>
      <c r="DB7" s="83">
        <v>14.1</v>
      </c>
      <c r="DC7" s="83">
        <v>16</v>
      </c>
      <c r="DD7" s="83">
        <v>17.5</v>
      </c>
      <c r="DE7" s="83">
        <v>16.100000000000001</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v>18</v>
      </c>
      <c r="EZ7" s="83" t="s">
        <v>130</v>
      </c>
      <c r="FA7" s="83" t="s">
        <v>130</v>
      </c>
      <c r="FB7" s="83" t="s">
        <v>130</v>
      </c>
      <c r="FC7" s="83">
        <v>15.9</v>
      </c>
      <c r="FD7" s="83">
        <v>22.9</v>
      </c>
      <c r="FE7" s="83">
        <v>61.6</v>
      </c>
      <c r="FF7" s="83">
        <v>57.7</v>
      </c>
      <c r="FG7" s="83">
        <v>57.6</v>
      </c>
      <c r="FH7" s="83">
        <v>60.4</v>
      </c>
      <c r="FI7" s="83">
        <v>54.1</v>
      </c>
      <c r="FJ7" s="83" t="s">
        <v>130</v>
      </c>
      <c r="FK7" s="83" t="s">
        <v>130</v>
      </c>
      <c r="FL7" s="83" t="s">
        <v>130</v>
      </c>
      <c r="FM7" s="83">
        <v>0</v>
      </c>
      <c r="FN7" s="83">
        <v>0</v>
      </c>
      <c r="FO7" s="83">
        <v>6.4</v>
      </c>
      <c r="FP7" s="83">
        <v>5.4</v>
      </c>
      <c r="FQ7" s="83">
        <v>8.6999999999999993</v>
      </c>
      <c r="FR7" s="83">
        <v>14.9</v>
      </c>
      <c r="FS7" s="83">
        <v>16.2</v>
      </c>
      <c r="FT7" s="83" t="s">
        <v>130</v>
      </c>
      <c r="FU7" s="83" t="s">
        <v>130</v>
      </c>
      <c r="FV7" s="83" t="s">
        <v>130</v>
      </c>
      <c r="FW7" s="83">
        <v>0</v>
      </c>
      <c r="FX7" s="83">
        <v>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v>100</v>
      </c>
      <c r="GR7" s="83">
        <v>100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2354</v>
      </c>
      <c r="KW7" s="83">
        <v>16.600000000000001</v>
      </c>
      <c r="KX7" s="83">
        <v>14.1</v>
      </c>
      <c r="KY7" s="83">
        <v>16</v>
      </c>
      <c r="KZ7" s="83">
        <v>17.5</v>
      </c>
      <c r="LA7" s="83">
        <v>16.100000000000001</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t="s">
        <v>130</v>
      </c>
      <c r="MX7" s="83">
        <v>1</v>
      </c>
      <c r="MY7" s="83" t="s">
        <v>130</v>
      </c>
      <c r="MZ7" s="83" t="s">
        <v>130</v>
      </c>
      <c r="NA7" s="83" t="s">
        <v>130</v>
      </c>
      <c r="NB7" s="83" t="s">
        <v>130</v>
      </c>
      <c r="NC7" s="83" t="s">
        <v>130</v>
      </c>
      <c r="ND7" s="83" t="s">
        <v>130</v>
      </c>
      <c r="NE7" s="83" t="s">
        <v>130</v>
      </c>
      <c r="NF7" s="83" t="s">
        <v>130</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（最大出力合計2,372kW）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（最大出力合計18kW）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（最大出力合計2,354kW）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124.2</v>
      </c>
      <c r="AZ11" s="95">
        <f>AZ7</f>
        <v>105.1</v>
      </c>
      <c r="BA11" s="95">
        <f>BA7</f>
        <v>119.6</v>
      </c>
      <c r="BB11" s="95">
        <f>BB7</f>
        <v>129.4</v>
      </c>
      <c r="BC11" s="95">
        <f>BC7</f>
        <v>118.3</v>
      </c>
      <c r="BD11" s="84"/>
      <c r="BE11" s="84"/>
      <c r="BF11" s="84"/>
      <c r="BG11" s="84"/>
      <c r="BH11" s="84"/>
      <c r="BI11" s="94" t="s">
        <v>144</v>
      </c>
      <c r="BJ11" s="95">
        <f>BJ7</f>
        <v>124.2</v>
      </c>
      <c r="BK11" s="95">
        <f>BK7</f>
        <v>105.1</v>
      </c>
      <c r="BL11" s="95">
        <f>BL7</f>
        <v>119.6</v>
      </c>
      <c r="BM11" s="95">
        <f>BM7</f>
        <v>129.4</v>
      </c>
      <c r="BN11" s="95">
        <f>BN7</f>
        <v>118.3</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31358.7</v>
      </c>
      <c r="CG11" s="95">
        <f>CG7</f>
        <v>37008.9</v>
      </c>
      <c r="CH11" s="95">
        <f>CH7</f>
        <v>32519.5</v>
      </c>
      <c r="CI11" s="95">
        <f>CI7</f>
        <v>30176.2</v>
      </c>
      <c r="CJ11" s="95">
        <f>CJ7</f>
        <v>33448.300000000003</v>
      </c>
      <c r="CK11" s="84"/>
      <c r="CL11" s="84"/>
      <c r="CM11" s="84"/>
      <c r="CN11" s="84"/>
      <c r="CO11" s="94" t="s">
        <v>144</v>
      </c>
      <c r="CP11" s="96">
        <f>CP7</f>
        <v>26028</v>
      </c>
      <c r="CQ11" s="96">
        <f>CQ7</f>
        <v>5485</v>
      </c>
      <c r="CR11" s="96">
        <f>CR7</f>
        <v>21063</v>
      </c>
      <c r="CS11" s="96">
        <f>CS7</f>
        <v>32297</v>
      </c>
      <c r="CT11" s="96">
        <f>CT7</f>
        <v>20525</v>
      </c>
      <c r="CU11" s="84"/>
      <c r="CV11" s="84"/>
      <c r="CW11" s="84"/>
      <c r="CX11" s="84"/>
      <c r="CY11" s="84"/>
      <c r="CZ11" s="94" t="s">
        <v>144</v>
      </c>
      <c r="DA11" s="95">
        <f>DA7</f>
        <v>16.600000000000001</v>
      </c>
      <c r="DB11" s="95">
        <f>DB7</f>
        <v>14.1</v>
      </c>
      <c r="DC11" s="95">
        <f>DC7</f>
        <v>16</v>
      </c>
      <c r="DD11" s="95">
        <f>DD7</f>
        <v>17.5</v>
      </c>
      <c r="DE11" s="95">
        <f>DE7</f>
        <v>16.100000000000001</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0</v>
      </c>
      <c r="DY11" s="95">
        <f>DY7</f>
        <v>0</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f>FC7</f>
        <v>15.9</v>
      </c>
      <c r="FD11" s="95">
        <f>FD7</f>
        <v>22.9</v>
      </c>
      <c r="FE11" s="84"/>
      <c r="FF11" s="84"/>
      <c r="FG11" s="84"/>
      <c r="FH11" s="84"/>
      <c r="FI11" s="94" t="s">
        <v>144</v>
      </c>
      <c r="FJ11" s="95" t="str">
        <f>FJ7</f>
        <v>-</v>
      </c>
      <c r="FK11" s="95" t="str">
        <f>FK7</f>
        <v>-</v>
      </c>
      <c r="FL11" s="95" t="str">
        <f>FL7</f>
        <v>-</v>
      </c>
      <c r="FM11" s="95">
        <f>FM7</f>
        <v>0</v>
      </c>
      <c r="FN11" s="95">
        <f>FN7</f>
        <v>0</v>
      </c>
      <c r="FO11" s="84"/>
      <c r="FP11" s="84"/>
      <c r="FQ11" s="84"/>
      <c r="FR11" s="84"/>
      <c r="FS11" s="94" t="s">
        <v>146</v>
      </c>
      <c r="FT11" s="95" t="str">
        <f>FT7</f>
        <v>-</v>
      </c>
      <c r="FU11" s="95" t="str">
        <f>FU7</f>
        <v>-</v>
      </c>
      <c r="FV11" s="95" t="str">
        <f>FV7</f>
        <v>-</v>
      </c>
      <c r="FW11" s="95">
        <f>FW7</f>
        <v>0</v>
      </c>
      <c r="FX11" s="95">
        <f>FX7</f>
        <v>0</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146</v>
      </c>
      <c r="GN11" s="95" t="str">
        <f>GN7</f>
        <v>-</v>
      </c>
      <c r="GO11" s="95" t="str">
        <f>GO7</f>
        <v>-</v>
      </c>
      <c r="GP11" s="95" t="str">
        <f>GP7</f>
        <v>-</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16.600000000000001</v>
      </c>
      <c r="KX11" s="95">
        <f>KX7</f>
        <v>14.1</v>
      </c>
      <c r="KY11" s="95">
        <f>KY7</f>
        <v>16</v>
      </c>
      <c r="KZ11" s="95">
        <f>KZ7</f>
        <v>17.5</v>
      </c>
      <c r="LA11" s="95">
        <f>LA7</f>
        <v>16.100000000000001</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147</v>
      </c>
      <c r="BJ12" s="95">
        <f>BO7</f>
        <v>269.8</v>
      </c>
      <c r="BK12" s="95">
        <f>BP7</f>
        <v>247.9</v>
      </c>
      <c r="BL12" s="95">
        <f>BQ7</f>
        <v>240.1</v>
      </c>
      <c r="BM12" s="95">
        <f>BR7</f>
        <v>253.6</v>
      </c>
      <c r="BN12" s="95">
        <f>BS7</f>
        <v>238</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22847.9</v>
      </c>
      <c r="CG12" s="95">
        <f>CL7</f>
        <v>19199</v>
      </c>
      <c r="CH12" s="95">
        <f>CM7</f>
        <v>19863.5</v>
      </c>
      <c r="CI12" s="95">
        <f>CN7</f>
        <v>19066.3</v>
      </c>
      <c r="CJ12" s="95">
        <f>CO7</f>
        <v>18998.7</v>
      </c>
      <c r="CK12" s="84"/>
      <c r="CL12" s="84"/>
      <c r="CM12" s="84"/>
      <c r="CN12" s="84"/>
      <c r="CO12" s="94" t="s">
        <v>147</v>
      </c>
      <c r="CP12" s="96">
        <f>CU7</f>
        <v>2390</v>
      </c>
      <c r="CQ12" s="96">
        <f>CV7</f>
        <v>32739</v>
      </c>
      <c r="CR12" s="96">
        <f>CW7</f>
        <v>34140</v>
      </c>
      <c r="CS12" s="96">
        <f>CX7</f>
        <v>33434</v>
      </c>
      <c r="CT12" s="96">
        <f>CY7</f>
        <v>36820</v>
      </c>
      <c r="CU12" s="84"/>
      <c r="CV12" s="84"/>
      <c r="CW12" s="84"/>
      <c r="CX12" s="84"/>
      <c r="CY12" s="84"/>
      <c r="CZ12" s="94" t="s">
        <v>147</v>
      </c>
      <c r="DA12" s="95">
        <f>DF7</f>
        <v>36.4</v>
      </c>
      <c r="DB12" s="95">
        <f>DG7</f>
        <v>31.6</v>
      </c>
      <c r="DC12" s="95">
        <f>DH7</f>
        <v>31.6</v>
      </c>
      <c r="DD12" s="95">
        <f>DI7</f>
        <v>30.1</v>
      </c>
      <c r="DE12" s="95">
        <f>DJ7</f>
        <v>30.3</v>
      </c>
      <c r="DF12" s="84"/>
      <c r="DG12" s="84"/>
      <c r="DH12" s="84"/>
      <c r="DI12" s="84"/>
      <c r="DJ12" s="94" t="s">
        <v>148</v>
      </c>
      <c r="DK12" s="95">
        <f>DP7</f>
        <v>8.3000000000000007</v>
      </c>
      <c r="DL12" s="95">
        <f>DQ7</f>
        <v>7.1</v>
      </c>
      <c r="DM12" s="95">
        <f>DR7</f>
        <v>7.3</v>
      </c>
      <c r="DN12" s="95">
        <f>DS7</f>
        <v>5.3</v>
      </c>
      <c r="DO12" s="95">
        <f>DT7</f>
        <v>6.4</v>
      </c>
      <c r="DP12" s="84"/>
      <c r="DQ12" s="84"/>
      <c r="DR12" s="84"/>
      <c r="DS12" s="84"/>
      <c r="DT12" s="94" t="s">
        <v>148</v>
      </c>
      <c r="DU12" s="95">
        <f>DZ7</f>
        <v>110.5</v>
      </c>
      <c r="DV12" s="95">
        <f>EA7</f>
        <v>156.5</v>
      </c>
      <c r="DW12" s="95">
        <f>EB7</f>
        <v>157.6</v>
      </c>
      <c r="DX12" s="95">
        <f>EC7</f>
        <v>173.7</v>
      </c>
      <c r="DY12" s="95">
        <f>ED7</f>
        <v>160.19999999999999</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147</v>
      </c>
      <c r="EO12" s="95">
        <f>ET7</f>
        <v>74.2</v>
      </c>
      <c r="EP12" s="95">
        <f>EU7</f>
        <v>86.8</v>
      </c>
      <c r="EQ12" s="95">
        <f>EV7</f>
        <v>83.6</v>
      </c>
      <c r="ER12" s="95">
        <f>EW7</f>
        <v>82.6</v>
      </c>
      <c r="ES12" s="95">
        <f>EX7</f>
        <v>83.2</v>
      </c>
      <c r="ET12" s="84"/>
      <c r="EU12" s="84"/>
      <c r="EV12" s="84"/>
      <c r="EW12" s="84"/>
      <c r="EX12" s="84"/>
      <c r="EY12" s="94" t="s">
        <v>147</v>
      </c>
      <c r="EZ12" s="95">
        <f>IF($EZ$8,FE7,"-")</f>
        <v>61.6</v>
      </c>
      <c r="FA12" s="95">
        <f>IF($EZ$8,FF7,"-")</f>
        <v>57.7</v>
      </c>
      <c r="FB12" s="95">
        <f>IF($EZ$8,FG7,"-")</f>
        <v>57.6</v>
      </c>
      <c r="FC12" s="95">
        <f>IF($EZ$8,FH7,"-")</f>
        <v>60.4</v>
      </c>
      <c r="FD12" s="95">
        <f>IF($EZ$8,FI7,"-")</f>
        <v>54.1</v>
      </c>
      <c r="FE12" s="84"/>
      <c r="FF12" s="84"/>
      <c r="FG12" s="84"/>
      <c r="FH12" s="84"/>
      <c r="FI12" s="94" t="s">
        <v>148</v>
      </c>
      <c r="FJ12" s="95">
        <f>IF($FJ$8,FO7,"-")</f>
        <v>6.4</v>
      </c>
      <c r="FK12" s="95">
        <f>IF($FJ$8,FP7,"-")</f>
        <v>5.4</v>
      </c>
      <c r="FL12" s="95">
        <f>IF($FJ$8,FQ7,"-")</f>
        <v>8.6999999999999993</v>
      </c>
      <c r="FM12" s="95">
        <f>IF($FJ$8,FR7,"-")</f>
        <v>14.9</v>
      </c>
      <c r="FN12" s="95">
        <f>IF($FJ$8,FS7,"-")</f>
        <v>16.2</v>
      </c>
      <c r="FO12" s="84"/>
      <c r="FP12" s="84"/>
      <c r="FQ12" s="84"/>
      <c r="FR12" s="84"/>
      <c r="FS12" s="94" t="s">
        <v>148</v>
      </c>
      <c r="FT12" s="95">
        <f>IF($FT$8,FY7,"-")</f>
        <v>390.3</v>
      </c>
      <c r="FU12" s="95">
        <f>IF($FT$8,FZ7,"-")</f>
        <v>394.9</v>
      </c>
      <c r="FV12" s="95">
        <f>IF($FT$8,GA7,"-")</f>
        <v>375</v>
      </c>
      <c r="FW12" s="95">
        <f>IF($FT$8,GB7,"-")</f>
        <v>314.5</v>
      </c>
      <c r="FX12" s="95">
        <f>IF($FT$8,GC7,"-")</f>
        <v>302.8</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148</v>
      </c>
      <c r="GN12" s="95">
        <f>IF($GN$8,GS7,"-")</f>
        <v>85.6</v>
      </c>
      <c r="GO12" s="95">
        <f>IF($GN$8,GT7,"-")</f>
        <v>92</v>
      </c>
      <c r="GP12" s="95">
        <f>IF($GN$8,GU7,"-")</f>
        <v>94.7</v>
      </c>
      <c r="GQ12" s="95">
        <f>IF($GN$8,GV7,"-")</f>
        <v>96</v>
      </c>
      <c r="GR12" s="95">
        <f>IF($GN$8,GW7,"-")</f>
        <v>97.1</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149</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147</v>
      </c>
      <c r="KW12" s="95">
        <f>IF($KW$8,LB7,"-")</f>
        <v>14.5</v>
      </c>
      <c r="KX12" s="95">
        <f>IF($KW$8,LC7,"-")</f>
        <v>14.9</v>
      </c>
      <c r="KY12" s="95">
        <f>IF($KW$8,LD7,"-")</f>
        <v>15.3</v>
      </c>
      <c r="KZ12" s="95">
        <f>IF($KW$8,LE7,"-")</f>
        <v>14.9</v>
      </c>
      <c r="LA12" s="95">
        <f>IF($KW$8,LF7,"-")</f>
        <v>14.9</v>
      </c>
      <c r="LB12" s="84"/>
      <c r="LC12" s="84"/>
      <c r="LD12" s="84"/>
      <c r="LE12" s="84"/>
      <c r="LF12" s="94" t="s">
        <v>148</v>
      </c>
      <c r="LG12" s="95">
        <f>IF($LG$8,LL7,"-")</f>
        <v>0.3</v>
      </c>
      <c r="LH12" s="95">
        <f>IF($LG$8,LM7,"-")</f>
        <v>0.3</v>
      </c>
      <c r="LI12" s="95">
        <f>IF($LG$8,LN7,"-")</f>
        <v>0.7</v>
      </c>
      <c r="LJ12" s="95">
        <f>IF($LG$8,LO7,"-")</f>
        <v>0.4</v>
      </c>
      <c r="LK12" s="95">
        <f>IF($LG$8,LP7,"-")</f>
        <v>1.8</v>
      </c>
      <c r="LL12" s="84"/>
      <c r="LM12" s="84"/>
      <c r="LN12" s="84"/>
      <c r="LO12" s="84"/>
      <c r="LP12" s="94" t="s">
        <v>148</v>
      </c>
      <c r="LQ12" s="95">
        <f>IF($LQ$8,LV7,"-")</f>
        <v>189.5</v>
      </c>
      <c r="LR12" s="95">
        <f>IF($LQ$8,LW7,"-")</f>
        <v>172</v>
      </c>
      <c r="LS12" s="95">
        <f>IF($LQ$8,LX7,"-")</f>
        <v>151.69999999999999</v>
      </c>
      <c r="LT12" s="95">
        <f>IF($LQ$8,LY7,"-")</f>
        <v>138.1</v>
      </c>
      <c r="LU12" s="95">
        <f>IF($LQ$8,LZ7,"-")</f>
        <v>125.8</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148</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197" t="s">
        <v>152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124.2</v>
      </c>
      <c r="AZ17" s="106">
        <f t="shared" ref="AZ17:BC17" si="9">IF(AZ7="-",NA(),AZ7)</f>
        <v>105.1</v>
      </c>
      <c r="BA17" s="106">
        <f t="shared" si="9"/>
        <v>119.6</v>
      </c>
      <c r="BB17" s="106">
        <f t="shared" si="9"/>
        <v>129.4</v>
      </c>
      <c r="BC17" s="106">
        <f t="shared" si="9"/>
        <v>118.3</v>
      </c>
      <c r="BD17" s="100"/>
      <c r="BE17" s="100"/>
      <c r="BF17" s="100"/>
      <c r="BG17" s="100"/>
      <c r="BH17" s="100"/>
      <c r="BI17" s="105" t="s">
        <v>164</v>
      </c>
      <c r="BJ17" s="106">
        <f>IF(BJ7="-",NA(),BJ7)</f>
        <v>124.2</v>
      </c>
      <c r="BK17" s="106">
        <f t="shared" ref="BK17:BN17" si="10">IF(BK7="-",NA(),BK7)</f>
        <v>105.1</v>
      </c>
      <c r="BL17" s="106">
        <f t="shared" si="10"/>
        <v>119.6</v>
      </c>
      <c r="BM17" s="106">
        <f t="shared" si="10"/>
        <v>129.4</v>
      </c>
      <c r="BN17" s="106">
        <f t="shared" si="10"/>
        <v>118.3</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31358.7</v>
      </c>
      <c r="CG17" s="106">
        <f t="shared" ref="CG17:CJ17" si="12">IF(CG7="-",NA(),CG7)</f>
        <v>37008.9</v>
      </c>
      <c r="CH17" s="106">
        <f t="shared" si="12"/>
        <v>32519.5</v>
      </c>
      <c r="CI17" s="106">
        <f t="shared" si="12"/>
        <v>30176.2</v>
      </c>
      <c r="CJ17" s="106">
        <f t="shared" si="12"/>
        <v>33448.300000000003</v>
      </c>
      <c r="CK17" s="100"/>
      <c r="CL17" s="100"/>
      <c r="CM17" s="100"/>
      <c r="CN17" s="100"/>
      <c r="CO17" s="105" t="s">
        <v>164</v>
      </c>
      <c r="CP17" s="107">
        <f>IF(CP7="-",NA(),CP7)</f>
        <v>26028</v>
      </c>
      <c r="CQ17" s="107">
        <f t="shared" ref="CQ17:CT17" si="13">IF(CQ7="-",NA(),CQ7)</f>
        <v>5485</v>
      </c>
      <c r="CR17" s="107">
        <f t="shared" si="13"/>
        <v>21063</v>
      </c>
      <c r="CS17" s="107">
        <f t="shared" si="13"/>
        <v>32297</v>
      </c>
      <c r="CT17" s="107">
        <f t="shared" si="13"/>
        <v>20525</v>
      </c>
      <c r="CU17" s="100"/>
      <c r="CV17" s="100"/>
      <c r="CW17" s="100"/>
      <c r="CX17" s="100"/>
      <c r="CY17" s="100"/>
      <c r="CZ17" s="105" t="s">
        <v>164</v>
      </c>
      <c r="DA17" s="106">
        <f>IF(DA7="-",NA(),DA7)</f>
        <v>16.600000000000001</v>
      </c>
      <c r="DB17" s="106">
        <f t="shared" ref="DB17:DE17" si="14">IF(DB7="-",NA(),DB7)</f>
        <v>14.1</v>
      </c>
      <c r="DC17" s="106">
        <f t="shared" si="14"/>
        <v>16</v>
      </c>
      <c r="DD17" s="106">
        <f t="shared" si="14"/>
        <v>17.5</v>
      </c>
      <c r="DE17" s="106">
        <f t="shared" si="14"/>
        <v>16.100000000000001</v>
      </c>
      <c r="DF17" s="100"/>
      <c r="DG17" s="100"/>
      <c r="DH17" s="100"/>
      <c r="DI17" s="100"/>
      <c r="DJ17" s="105" t="s">
        <v>163</v>
      </c>
      <c r="DK17" s="106">
        <f>IF(DK7="-",NA(),DK7)</f>
        <v>0</v>
      </c>
      <c r="DL17" s="106">
        <f t="shared" ref="DL17:DO17" si="15">IF(DL7="-",NA(),DL7)</f>
        <v>0</v>
      </c>
      <c r="DM17" s="106">
        <f t="shared" si="15"/>
        <v>0</v>
      </c>
      <c r="DN17" s="106">
        <f t="shared" si="15"/>
        <v>0</v>
      </c>
      <c r="DO17" s="106">
        <f t="shared" si="15"/>
        <v>0</v>
      </c>
      <c r="DP17" s="100"/>
      <c r="DQ17" s="100"/>
      <c r="DR17" s="100"/>
      <c r="DS17" s="100"/>
      <c r="DT17" s="105" t="s">
        <v>164</v>
      </c>
      <c r="DU17" s="106">
        <f>IF(DU7="-",NA(),DU7)</f>
        <v>0</v>
      </c>
      <c r="DV17" s="106">
        <f t="shared" ref="DV17:DY17" si="16">IF(DV7="-",NA(),DV7)</f>
        <v>0</v>
      </c>
      <c r="DW17" s="106">
        <f t="shared" si="16"/>
        <v>0</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164</v>
      </c>
      <c r="EZ17" s="106" t="e">
        <f>IF(EZ7="-",NA(),EZ7)</f>
        <v>#N/A</v>
      </c>
      <c r="FA17" s="106" t="e">
        <f t="shared" ref="FA17:FD17" si="19">IF(FA7="-",NA(),FA7)</f>
        <v>#N/A</v>
      </c>
      <c r="FB17" s="106" t="e">
        <f t="shared" si="19"/>
        <v>#N/A</v>
      </c>
      <c r="FC17" s="106">
        <f t="shared" si="19"/>
        <v>15.9</v>
      </c>
      <c r="FD17" s="106">
        <f t="shared" si="19"/>
        <v>22.9</v>
      </c>
      <c r="FE17" s="100"/>
      <c r="FF17" s="100"/>
      <c r="FG17" s="100"/>
      <c r="FH17" s="100"/>
      <c r="FI17" s="105" t="s">
        <v>164</v>
      </c>
      <c r="FJ17" s="106" t="e">
        <f>IF(FJ7="-",NA(),FJ7)</f>
        <v>#N/A</v>
      </c>
      <c r="FK17" s="106" t="e">
        <f t="shared" ref="FK17:FN17" si="20">IF(FK7="-",NA(),FK7)</f>
        <v>#N/A</v>
      </c>
      <c r="FL17" s="106" t="e">
        <f t="shared" si="20"/>
        <v>#N/A</v>
      </c>
      <c r="FM17" s="106">
        <f t="shared" si="20"/>
        <v>0</v>
      </c>
      <c r="FN17" s="106">
        <f t="shared" si="20"/>
        <v>0</v>
      </c>
      <c r="FO17" s="100"/>
      <c r="FP17" s="100"/>
      <c r="FQ17" s="100"/>
      <c r="FR17" s="100"/>
      <c r="FS17" s="105" t="s">
        <v>163</v>
      </c>
      <c r="FT17" s="106" t="e">
        <f>IF(FT7="-",NA(),FT7)</f>
        <v>#N/A</v>
      </c>
      <c r="FU17" s="106" t="e">
        <f t="shared" ref="FU17:FX17" si="21">IF(FU7="-",NA(),FU7)</f>
        <v>#N/A</v>
      </c>
      <c r="FV17" s="106" t="e">
        <f t="shared" si="21"/>
        <v>#N/A</v>
      </c>
      <c r="FW17" s="106">
        <f t="shared" si="21"/>
        <v>0</v>
      </c>
      <c r="FX17" s="106">
        <f t="shared" si="21"/>
        <v>0</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f t="shared" si="23"/>
        <v>100</v>
      </c>
      <c r="GR17" s="106">
        <f t="shared" si="23"/>
        <v>100</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f>IF(KW7="-",NA(),KW7)</f>
        <v>16.600000000000001</v>
      </c>
      <c r="KX17" s="106">
        <f t="shared" ref="KX17:LA17" si="34">IF(KX7="-",NA(),KX7)</f>
        <v>14.1</v>
      </c>
      <c r="KY17" s="106">
        <f t="shared" si="34"/>
        <v>16</v>
      </c>
      <c r="KZ17" s="106">
        <f t="shared" si="34"/>
        <v>17.5</v>
      </c>
      <c r="LA17" s="106">
        <f t="shared" si="34"/>
        <v>16.100000000000001</v>
      </c>
      <c r="LB17" s="100"/>
      <c r="LC17" s="100"/>
      <c r="LD17" s="100"/>
      <c r="LE17" s="100"/>
      <c r="LF17" s="105" t="s">
        <v>164</v>
      </c>
      <c r="LG17" s="106">
        <f>IF(LG7="-",NA(),LG7)</f>
        <v>0</v>
      </c>
      <c r="LH17" s="106">
        <f t="shared" ref="LH17:LK17" si="35">IF(LH7="-",NA(),LH7)</f>
        <v>0</v>
      </c>
      <c r="LI17" s="106">
        <f t="shared" si="35"/>
        <v>0</v>
      </c>
      <c r="LJ17" s="106">
        <f t="shared" si="35"/>
        <v>0</v>
      </c>
      <c r="LK17" s="106">
        <f t="shared" si="35"/>
        <v>0</v>
      </c>
      <c r="LL17" s="100"/>
      <c r="LM17" s="100"/>
      <c r="LN17" s="100"/>
      <c r="LO17" s="100"/>
      <c r="LP17" s="105" t="s">
        <v>164</v>
      </c>
      <c r="LQ17" s="106">
        <f>IF(LQ7="-",NA(),LQ7)</f>
        <v>0</v>
      </c>
      <c r="LR17" s="106">
        <f t="shared" ref="LR17:LU17" si="36">IF(LR7="-",NA(),LR7)</f>
        <v>0</v>
      </c>
      <c r="LS17" s="106">
        <f t="shared" si="36"/>
        <v>0</v>
      </c>
      <c r="LT17" s="106">
        <f t="shared" si="36"/>
        <v>0</v>
      </c>
      <c r="LU17" s="106">
        <f t="shared" si="36"/>
        <v>0</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166</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166</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166</v>
      </c>
      <c r="DA18" s="106">
        <f>IF(DF7="-",NA(),DF7)</f>
        <v>36.4</v>
      </c>
      <c r="DB18" s="106">
        <f t="shared" ref="DB18:DE18" si="44">IF(DG7="-",NA(),DG7)</f>
        <v>31.6</v>
      </c>
      <c r="DC18" s="106">
        <f t="shared" si="44"/>
        <v>31.6</v>
      </c>
      <c r="DD18" s="106">
        <f t="shared" si="44"/>
        <v>30.1</v>
      </c>
      <c r="DE18" s="106">
        <f t="shared" si="44"/>
        <v>30.3</v>
      </c>
      <c r="DF18" s="100"/>
      <c r="DG18" s="100"/>
      <c r="DH18" s="100"/>
      <c r="DI18" s="100"/>
      <c r="DJ18" s="105" t="s">
        <v>167</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166</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166</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166</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166</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166</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166</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169</v>
      </c>
      <c r="C20" s="196"/>
      <c r="D20" s="100"/>
    </row>
    <row r="21" spans="1:374" x14ac:dyDescent="0.15">
      <c r="A21" s="97">
        <f t="shared" si="7"/>
        <v>7</v>
      </c>
      <c r="B21" s="196" t="s">
        <v>170</v>
      </c>
      <c r="C21" s="196"/>
      <c r="D21" s="100"/>
    </row>
    <row r="22" spans="1:374" x14ac:dyDescent="0.15">
      <c r="A22" s="97">
        <f t="shared" si="7"/>
        <v>8</v>
      </c>
      <c r="B22" s="196" t="s">
        <v>171</v>
      </c>
      <c r="C22" s="196"/>
      <c r="D22" s="100"/>
      <c r="E22" s="198" t="s">
        <v>172</v>
      </c>
      <c r="F22" s="199"/>
      <c r="G22" s="199"/>
      <c r="H22" s="199"/>
      <c r="I22" s="200"/>
    </row>
    <row r="23" spans="1:374" x14ac:dyDescent="0.15">
      <c r="A23" s="97">
        <f t="shared" si="7"/>
        <v>9</v>
      </c>
      <c r="B23" s="196" t="s">
        <v>173</v>
      </c>
      <c r="C23" s="196"/>
      <c r="D23" s="100"/>
      <c r="E23" s="201"/>
      <c r="F23" s="202"/>
      <c r="G23" s="202"/>
      <c r="H23" s="202"/>
      <c r="I23" s="203"/>
    </row>
    <row r="24" spans="1:374" x14ac:dyDescent="0.15">
      <c r="A24" s="97">
        <f t="shared" si="7"/>
        <v>10</v>
      </c>
      <c r="B24" s="196" t="s">
        <v>174</v>
      </c>
      <c r="C24" s="196"/>
      <c r="D24" s="100"/>
      <c r="E24" s="201"/>
      <c r="F24" s="202"/>
      <c r="G24" s="202"/>
      <c r="H24" s="202"/>
      <c r="I24" s="203"/>
    </row>
    <row r="25" spans="1:374" x14ac:dyDescent="0.15">
      <c r="A25" s="97">
        <f t="shared" si="7"/>
        <v>11</v>
      </c>
      <c r="B25" s="196" t="s">
        <v>175</v>
      </c>
      <c r="C25" s="196"/>
      <c r="D25" s="100"/>
      <c r="E25" s="201"/>
      <c r="F25" s="202"/>
      <c r="G25" s="202"/>
      <c r="H25" s="202"/>
      <c r="I25" s="203"/>
    </row>
    <row r="26" spans="1:374" x14ac:dyDescent="0.15">
      <c r="A26" s="97">
        <f t="shared" si="7"/>
        <v>12</v>
      </c>
      <c r="B26" s="196" t="s">
        <v>176</v>
      </c>
      <c r="C26" s="196"/>
      <c r="D26" s="100"/>
      <c r="E26" s="201"/>
      <c r="F26" s="202"/>
      <c r="G26" s="202"/>
      <c r="H26" s="202"/>
      <c r="I26" s="203"/>
    </row>
    <row r="27" spans="1:374" x14ac:dyDescent="0.15">
      <c r="A27" s="97">
        <f t="shared" si="7"/>
        <v>13</v>
      </c>
      <c r="B27" s="196" t="s">
        <v>177</v>
      </c>
      <c r="C27" s="196"/>
      <c r="D27" s="100"/>
      <c r="E27" s="201"/>
      <c r="F27" s="202"/>
      <c r="G27" s="202"/>
      <c r="H27" s="202"/>
      <c r="I27" s="203"/>
    </row>
    <row r="28" spans="1:374" x14ac:dyDescent="0.15">
      <c r="A28" s="97">
        <f t="shared" si="7"/>
        <v>14</v>
      </c>
      <c r="B28" s="196" t="s">
        <v>178</v>
      </c>
      <c r="C28" s="196"/>
      <c r="D28" s="100"/>
      <c r="E28" s="201"/>
      <c r="F28" s="202"/>
      <c r="G28" s="202"/>
      <c r="H28" s="202"/>
      <c r="I28" s="203"/>
    </row>
    <row r="29" spans="1:374" x14ac:dyDescent="0.15">
      <c r="A29" s="97">
        <f t="shared" si="7"/>
        <v>15</v>
      </c>
      <c r="B29" s="196" t="s">
        <v>179</v>
      </c>
      <c r="C29" s="196"/>
      <c r="D29" s="100"/>
      <c r="E29" s="201"/>
      <c r="F29" s="202"/>
      <c r="G29" s="202"/>
      <c r="H29" s="202"/>
      <c r="I29" s="203"/>
    </row>
    <row r="30" spans="1:374" x14ac:dyDescent="0.15">
      <c r="A30" s="97">
        <f t="shared" si="7"/>
        <v>16</v>
      </c>
      <c r="B30" s="196" t="s">
        <v>180</v>
      </c>
      <c r="C30" s="196"/>
      <c r="D30" s="100"/>
      <c r="E30" s="201"/>
      <c r="F30" s="202"/>
      <c r="G30" s="202"/>
      <c r="H30" s="202"/>
      <c r="I30" s="203"/>
    </row>
    <row r="31" spans="1:374" x14ac:dyDescent="0.15">
      <c r="A31" s="97">
        <f t="shared" si="7"/>
        <v>17</v>
      </c>
      <c r="B31" s="196" t="s">
        <v>181</v>
      </c>
      <c r="C31" s="196"/>
      <c r="D31" s="100"/>
      <c r="E31" s="201"/>
      <c r="F31" s="202"/>
      <c r="G31" s="202"/>
      <c r="H31" s="202"/>
      <c r="I31" s="203"/>
    </row>
    <row r="32" spans="1:374" x14ac:dyDescent="0.15">
      <c r="A32" s="97">
        <f t="shared" si="7"/>
        <v>18</v>
      </c>
      <c r="B32" s="196" t="s">
        <v>182</v>
      </c>
      <c r="C32" s="196"/>
      <c r="D32" s="100"/>
      <c r="E32" s="201"/>
      <c r="F32" s="202"/>
      <c r="G32" s="202"/>
      <c r="H32" s="202"/>
      <c r="I32" s="203"/>
    </row>
    <row r="33" spans="1:16" x14ac:dyDescent="0.15">
      <c r="A33" s="97">
        <f t="shared" si="7"/>
        <v>19</v>
      </c>
      <c r="B33" s="196" t="s">
        <v>183</v>
      </c>
      <c r="C33" s="196"/>
      <c r="D33" s="100"/>
      <c r="E33" s="201"/>
      <c r="F33" s="202"/>
      <c r="G33" s="202"/>
      <c r="H33" s="202"/>
      <c r="I33" s="203"/>
    </row>
    <row r="34" spans="1:16" x14ac:dyDescent="0.15">
      <c r="A34" s="97">
        <f t="shared" si="7"/>
        <v>20</v>
      </c>
      <c r="B34" s="196" t="s">
        <v>184</v>
      </c>
      <c r="C34" s="196"/>
      <c r="D34" s="100"/>
      <c r="E34" s="201"/>
      <c r="F34" s="202"/>
      <c r="G34" s="202"/>
      <c r="H34" s="202"/>
      <c r="I34" s="203"/>
    </row>
    <row r="35" spans="1:16" ht="25.5" customHeight="1" x14ac:dyDescent="0.15">
      <c r="E35" s="204"/>
      <c r="F35" s="205"/>
      <c r="G35" s="205"/>
      <c r="H35" s="205"/>
      <c r="I35" s="206"/>
    </row>
    <row r="36" spans="1:16" x14ac:dyDescent="0.15">
      <c r="A36" t="s">
        <v>185</v>
      </c>
      <c r="B36" t="s">
        <v>186</v>
      </c>
    </row>
    <row r="37" spans="1:16" x14ac:dyDescent="0.15">
      <c r="A37" t="s">
        <v>187</v>
      </c>
      <c r="B37" t="s">
        <v>188</v>
      </c>
      <c r="L37" s="198" t="s">
        <v>172</v>
      </c>
      <c r="M37" s="199"/>
      <c r="N37" s="199"/>
      <c r="O37" s="199"/>
      <c r="P37" s="200"/>
    </row>
    <row r="38" spans="1:16" x14ac:dyDescent="0.15">
      <c r="A38" t="s">
        <v>189</v>
      </c>
      <c r="B38" t="s">
        <v>190</v>
      </c>
      <c r="L38" s="201"/>
      <c r="M38" s="202"/>
      <c r="N38" s="202"/>
      <c r="O38" s="202"/>
      <c r="P38" s="203"/>
    </row>
    <row r="39" spans="1:16" x14ac:dyDescent="0.15">
      <c r="A39" t="s">
        <v>191</v>
      </c>
      <c r="B39" t="s">
        <v>192</v>
      </c>
      <c r="L39" s="201"/>
      <c r="M39" s="202"/>
      <c r="N39" s="202"/>
      <c r="O39" s="202"/>
      <c r="P39" s="203"/>
    </row>
    <row r="40" spans="1:16" x14ac:dyDescent="0.15">
      <c r="A40" t="s">
        <v>193</v>
      </c>
      <c r="B40" t="s">
        <v>194</v>
      </c>
      <c r="L40" s="201"/>
      <c r="M40" s="202"/>
      <c r="N40" s="202"/>
      <c r="O40" s="202"/>
      <c r="P40" s="203"/>
    </row>
    <row r="41" spans="1:16" x14ac:dyDescent="0.15">
      <c r="A41" t="s">
        <v>195</v>
      </c>
      <c r="B41" t="s">
        <v>196</v>
      </c>
      <c r="L41" s="201"/>
      <c r="M41" s="202"/>
      <c r="N41" s="202"/>
      <c r="O41" s="202"/>
      <c r="P41" s="203"/>
    </row>
    <row r="42" spans="1:16" x14ac:dyDescent="0.15">
      <c r="A42" t="s">
        <v>197</v>
      </c>
      <c r="B42" t="s">
        <v>198</v>
      </c>
      <c r="L42" s="201"/>
      <c r="M42" s="202"/>
      <c r="N42" s="202"/>
      <c r="O42" s="202"/>
      <c r="P42" s="203"/>
    </row>
    <row r="43" spans="1:16" x14ac:dyDescent="0.15">
      <c r="A43" t="s">
        <v>199</v>
      </c>
      <c r="B43" t="s">
        <v>200</v>
      </c>
      <c r="L43" s="201"/>
      <c r="M43" s="202"/>
      <c r="N43" s="202"/>
      <c r="O43" s="202"/>
      <c r="P43" s="203"/>
    </row>
    <row r="44" spans="1:16" x14ac:dyDescent="0.15">
      <c r="A44" t="s">
        <v>201</v>
      </c>
      <c r="B44" t="s">
        <v>202</v>
      </c>
      <c r="L44" s="201"/>
      <c r="M44" s="202"/>
      <c r="N44" s="202"/>
      <c r="O44" s="202"/>
      <c r="P44" s="203"/>
    </row>
    <row r="45" spans="1:16" x14ac:dyDescent="0.15">
      <c r="A45" t="s">
        <v>203</v>
      </c>
      <c r="B45" t="s">
        <v>204</v>
      </c>
      <c r="L45" s="201"/>
      <c r="M45" s="202"/>
      <c r="N45" s="202"/>
      <c r="O45" s="202"/>
      <c r="P45" s="203"/>
    </row>
    <row r="46" spans="1:16" x14ac:dyDescent="0.15">
      <c r="A46" t="s">
        <v>205</v>
      </c>
      <c r="B46" t="s">
        <v>206</v>
      </c>
      <c r="L46" s="201"/>
      <c r="M46" s="202"/>
      <c r="N46" s="202"/>
      <c r="O46" s="202"/>
      <c r="P46" s="203"/>
    </row>
    <row r="47" spans="1:16" x14ac:dyDescent="0.15">
      <c r="A47" t="s">
        <v>207</v>
      </c>
      <c r="B47" t="s">
        <v>208</v>
      </c>
      <c r="L47" s="201"/>
      <c r="M47" s="202"/>
      <c r="N47" s="202"/>
      <c r="O47" s="202"/>
      <c r="P47" s="203"/>
    </row>
    <row r="48" spans="1:16" x14ac:dyDescent="0.15">
      <c r="A48" t="s">
        <v>209</v>
      </c>
      <c r="B48" t="s">
        <v>210</v>
      </c>
      <c r="L48" s="201"/>
      <c r="M48" s="202"/>
      <c r="N48" s="202"/>
      <c r="O48" s="202"/>
      <c r="P48" s="203"/>
    </row>
    <row r="49" spans="1:16" x14ac:dyDescent="0.15">
      <c r="A49" t="s">
        <v>211</v>
      </c>
      <c r="B49" t="s">
        <v>212</v>
      </c>
      <c r="L49" s="201"/>
      <c r="M49" s="202"/>
      <c r="N49" s="202"/>
      <c r="O49" s="202"/>
      <c r="P49" s="203"/>
    </row>
    <row r="50" spans="1:16" ht="26.25" customHeight="1" x14ac:dyDescent="0.15">
      <c r="A50" t="s">
        <v>213</v>
      </c>
      <c r="B50" t="s">
        <v>214</v>
      </c>
      <c r="L50" s="204"/>
      <c r="M50" s="205"/>
      <c r="N50" s="205"/>
      <c r="O50" s="205"/>
      <c r="P50" s="206"/>
    </row>
    <row r="51" spans="1:16" x14ac:dyDescent="0.15">
      <c r="A51" t="s">
        <v>215</v>
      </c>
      <c r="B51" t="s">
        <v>216</v>
      </c>
    </row>
    <row r="52" spans="1:16" x14ac:dyDescent="0.15">
      <c r="A52" t="s">
        <v>217</v>
      </c>
      <c r="B52" t="s">
        <v>218</v>
      </c>
    </row>
    <row r="53" spans="1:16" x14ac:dyDescent="0.15">
      <c r="A53" t="s">
        <v>219</v>
      </c>
      <c r="B53" t="s">
        <v>220</v>
      </c>
    </row>
    <row r="54" spans="1:16" x14ac:dyDescent="0.15">
      <c r="A54" t="s">
        <v>221</v>
      </c>
      <c r="B54" t="s">
        <v>222</v>
      </c>
    </row>
    <row r="55" spans="1:16" x14ac:dyDescent="0.15">
      <c r="A55" t="s">
        <v>223</v>
      </c>
      <c r="B55" t="s">
        <v>224</v>
      </c>
    </row>
    <row r="56" spans="1:16" x14ac:dyDescent="0.15">
      <c r="A56" t="s">
        <v>225</v>
      </c>
      <c r="B56" t="s">
        <v>226</v>
      </c>
    </row>
    <row r="57" spans="1:16" x14ac:dyDescent="0.15">
      <c r="A57" t="s">
        <v>227</v>
      </c>
      <c r="B57" t="s">
        <v>228</v>
      </c>
    </row>
    <row r="58" spans="1:16" x14ac:dyDescent="0.15">
      <c r="A58" t="s">
        <v>229</v>
      </c>
      <c r="B58" t="s">
        <v>230</v>
      </c>
    </row>
    <row r="59" spans="1:16" x14ac:dyDescent="0.15">
      <c r="A59" t="s">
        <v>231</v>
      </c>
      <c r="B59" t="s">
        <v>232</v>
      </c>
    </row>
    <row r="60" spans="1:16" x14ac:dyDescent="0.15">
      <c r="A60" t="s">
        <v>233</v>
      </c>
      <c r="B60" t="s">
        <v>234</v>
      </c>
    </row>
    <row r="61" spans="1:16" x14ac:dyDescent="0.15">
      <c r="A61" t="s">
        <v>235</v>
      </c>
      <c r="B61" t="s">
        <v>236</v>
      </c>
    </row>
    <row r="62" spans="1:16" x14ac:dyDescent="0.15">
      <c r="A62" t="s">
        <v>237</v>
      </c>
      <c r="B62" t="s">
        <v>238</v>
      </c>
    </row>
    <row r="63" spans="1:16" x14ac:dyDescent="0.15">
      <c r="A63" t="s">
        <v>239</v>
      </c>
      <c r="B63" t="s">
        <v>240</v>
      </c>
    </row>
    <row r="64" spans="1:16"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row r="86" spans="1:2" x14ac:dyDescent="0.15">
      <c r="A86" t="s">
        <v>266</v>
      </c>
      <c r="B86" t="s">
        <v>267</v>
      </c>
    </row>
    <row r="87" spans="1:2" x14ac:dyDescent="0.15">
      <c r="A87" t="s">
        <v>268</v>
      </c>
      <c r="B87" t="s">
        <v>267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2022-01-14T04:40:53Z</cp:lastPrinted>
  <dcterms:created xsi:type="dcterms:W3CDTF">2021-12-03T06:38:19Z</dcterms:created>
  <dcterms:modified xsi:type="dcterms:W3CDTF">2022-01-14T04:40:59Z</dcterms:modified>
  <cp:category/>
</cp:coreProperties>
</file>