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q/qhq9RmSKFOH1e0TmMngHgFxew5ORI3U7QVE7LiVHiM9ORt78T5SWDjeYZmlibL+p0uqUg6LB7K8azm5A8Q3w==" workbookSaltValue="CuJX/3roEQhNgYNabZv/sA=="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<sst xmlns="http://schemas.openxmlformats.org/spreadsheetml/2006/main" count="232" uniqueCount="120">
  <si>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</si>
  <si>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</si>
  <si>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</si>
  <si>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</si>
  <si>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</si>
  <si>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</si>
  <si>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</si>
  <si>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</si>
  <si>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</si>
  <si>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</si>
  <si>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</si>
  <si>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</si>
  <si>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</si>
  <si>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</si>
  <si>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</si>
  <si>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</si>
  <si>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</si>
  <si>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</si>
  <si>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</si>
  <si>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</si>
  <si>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</si>
  <si>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</si>
  <si>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</si>
  <si>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</si>
  <si>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</si>
  <si>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</si>
  <si>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</si>
  <si>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</si>
  <si>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</si>
  <si>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</si>
  <si>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</si>
  <si>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</si>
  <si>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</si>
  <si>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</si>
  <si>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</si>
  <si>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</si>
  <si>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</si>
  <si>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</si>
  <si>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</si>
  <si>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</si>
  <si>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</si>
  <si>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</si>
  <si>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</si>
  <si>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</si>
  <si>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</si>
  <si>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</si>
  <si>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</si>
  <si>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</si>
  <si>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</si>
  <si>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</si>
  <si>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</si>
  <si>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</si>
  <si>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</si>
  <si>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</si>
  <si>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</si>
  <si>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</si>
  <si>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</si>
  <si>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</si>
  <si>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</si>
  <si>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</si>
  <si>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</si>
  <si>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</si>
  <si>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</si>
  <si>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</si>
  <si>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</si>
  <si>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</si>
  <si>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</si>
  <si>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</si>
  <si>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</si>
  <si>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</si>
  <si>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</si>
  <si>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</si>
  <si>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</si>
  <si>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</si>
  <si>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</si>
  <si>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</si>
  <si>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</si>
  <si>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</si>
  <si>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</si>
  <si>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</si>
  <si>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</si>
  <si>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</si>
  <si>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</si>
  <si>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</si>
  <si>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</si>
  <si>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</si>
  <si>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</si>
  <si>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</si>
  <si>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</si>
  <si>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</si>
  <si>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</si>
  <si>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</si>
  <si>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</si>
  <si>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</si>
  <si>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</si>
  <si>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</si>
  <si>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</si>
  <si>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</si>
  <si>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</si>
  <si>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</si>
  <si>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</si>
  <si>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</si>
  <si>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</si>
  <si>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</si>
  <si>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</si>
  <si>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大仙市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</si>
  <si>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</si>
  <si>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</si>
  <si>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</si>
  <si>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</si>
  <si>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</si>
  <si>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</si>
  <si>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</si>
  <si>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</si>
  <si>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</si>
  <si>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</si>
  <si>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</si>
  <si>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経営の健全性および効率性の指標から見る限りでは、現在の経営は安定かつ適正に事業運営されていると思われる。
　しかしながら、老朽化の状況指標から推測されるように、減価償却の進み具合が顕著なことや、管路更新率の低さなどにより、施設更新投資が大幅増となることが予測される。
　今後の事業運営の中で、老朽施設の更新や災害に強い水道など、ハード面の再構築が必要となってくるとともに、少子高齢化や人口減社会による水需要の減少への対処が重要な課題として挙げられている。
　こうした中で、長期に渡り、安全で安心な水の安定供給と持続を実現するために、料金水準の見直しを含めた給水収益の確保と、水需要に見合った施設更新投資により、適切な事業運営に取り組んでいく。</t>
    <phoneticPr fontId="4"/>
  </si>
  <si>
    <t>　経常収支比率は100％を上回って推移しており、収支は比較的良好といえる。しかし、水需要が大きく減少していることに伴い、収益の大部分を占める給水収益の減少が顕著となっている。特に、大口需要者の地下水への移行に伴って料金収入が減少傾向にある。そのため、費用の抑制に取り組み、適正な経営管理に努めていく必要がある。
　流動比率についても100％を上回って推移し、加えて、流動資産の大半を現金預金が占めており、支払能力は十分確保できている。しかし、給水収益の減少や、将来の施設更新投資増による現金不足も考えられるため、実施事業を精査しながら、適正管理に努めていく。
　企業債残高対給水収益比率は、平成20年度以降の企業債借入の抑制により年々減少しており、類似団体と比較しても低く推移している。平成31年度以降、大規模事業による企業債借入を予定していることもあり、適正な給水収益を確保するためにも、料金水準の見直しについて検討する必要がある。
　料金回収率については100％を越えて推移しており、経営状況は比較的良好といえる。
　給水原価については、類似団体や全国平均と比べて同規模で推移している。適正価格を維持していくためにも、企業努力による費用削減および有収水量の確保に取り組んでいく。
　施設利用率は、類似団体と比較しても概ね高い水準で推移している。施設を有効に活用し、適切な施設規模を維持できているといえる。
　有収率は、類似団体に比べ高い比率で推移している。この要因として、毎年実施している漏水調査業務委託が大きく影響し、漏水箇所等の早期発見が可能となっている。今後も、老朽管更新等の漏水防止対策により、有収率の安定性に努めていく。</t>
    <rPh sb="343" eb="345">
      <t>ヘイセイ</t>
    </rPh>
    <rPh sb="347" eb="349">
      <t>ネンド</t>
    </rPh>
    <rPh sb="349" eb="351">
      <t>イコウ</t>
    </rPh>
    <phoneticPr fontId="4"/>
  </si>
  <si>
    <t>　有形固定資産減価償却率は、類似団体と同様に上昇傾向にある。これは、減価償却の進み具合が顕著で、施設の老朽化が進んでいることが要因となっている。
　管路経年化率は、類似団体の平均値よりも低い水準となっていたが、平成29年度において比率が一気に上昇した。この要因は、上水道拡張事業により、昭和50年代にかけて布設された管路が多いためであり、翌年度以降も、約50㎞の管路が次々と耐用年数を迎えることとなり、比率は上昇し続けていく予定である。
　現在の管路更新率を維持するためには、更新延長を大幅に増やす必要がある。ただ、少子高齢化による給水人口の減少や家族構成の変化、省エネ意識の浸透、節水機器の普及等により水需要は大きく減少しており、管路更新にかかる事業費の確保が困難になることが予想されている。そのため、耐用年数を超えた全ての管路を一斉に更新することは難しい状況となっている。
　今後は、濁り水や漏水事故が多発している管路を優先的に更新することで、施設の維持管理に努め、水道水の安定供給に取り組んでいく。</t>
    <rPh sb="105" eb="107">
      <t>ヘイセイ</t>
    </rPh>
    <rPh sb="109" eb="111">
      <t>ネンド</t>
    </rPh>
    <rPh sb="115" eb="117">
      <t>ヒリツ</t>
    </rPh>
    <rPh sb="118" eb="120">
      <t>イッキ</t>
    </rPh>
    <rPh sb="121" eb="123">
      <t>ジョウショウ</t>
    </rPh>
    <rPh sb="169" eb="172">
      <t>ヨクネンド</t>
    </rPh>
    <rPh sb="172" eb="174">
      <t>イコウ</t>
    </rPh>
    <rPh sb="207" eb="208">
      <t>ツヅ</t>
    </rPh>
    <phoneticPr fontId="1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</si>
</sst>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6"/>
      <name val="游ゴシック"/>
      <family val="2"/>
      <charset val="128"/>
      <scheme val="minor"/>
    </font>
    <font>
      <sz val="9.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1.28</c:v>
                </c:pt>
                <c:pt idx="1">
                  <c:v>0.64</c:v>
                </c:pt>
                <c:pt idx="2">
                  <c:v>0.12</c:v>
                </c:pt>
                <c:pt idx="3">
                  <c:v>0.28999999999999998</c:v>
                </c:pt>
                <c:pt idx="4">
                  <c:v>0.37</c:v>
                </c:pt>
              </c:numCache>
            </c:numRef>
          </c:val>
          <c:extLst xmlns:c16r2="http://schemas.microsoft.com/office/drawing/2015/06/chart">
            <c:ext xmlns:c16="http://schemas.microsoft.com/office/drawing/2014/chart" uri="{C3380CC4-5D6E-409C-BE32-E72D297353CC}">
              <c16:uniqueId val="{00000000-9CFE-455F-8E42-E0AFD5B7137B}"/>
            </c:ext>
          </c:extLst>
        </c:ser>
        <c:dLbls>
          <c:showLegendKey val="0"/>
          <c:showVal val="0"/>
          <c:showCatName val="0"/>
          <c:showSerName val="0"/>
          <c:showPercent val="0"/>
          <c:showBubbleSize val="0"/>
        </c:dLbls>
        <c:gapWidth val="150"/>
        <c:axId val="85936384"/>
        <c:axId val="85942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0.59</c:v>
                </c:pt>
                <c:pt idx="1">
                  <c:v>0.6</c:v>
                </c:pt>
                <c:pt idx="2">
                  <c:v>0.56000000000000005</c:v>
                </c:pt>
                <c:pt idx="3">
                  <c:v>0.61</c:v>
                </c:pt>
                <c:pt idx="4">
                  <c:v>0.51</c:v>
                </c:pt>
              </c:numCache>
            </c:numRef>
          </c:val>
          <c:smooth val="0"/>
          <c:extLst xmlns:c16r2="http://schemas.microsoft.com/office/drawing/2015/06/chart">
            <c:ext xmlns:c16="http://schemas.microsoft.com/office/drawing/2014/chart" uri="{C3380CC4-5D6E-409C-BE32-E72D297353CC}">
              <c16:uniqueId val="{00000001-9CFE-455F-8E42-E0AFD5B7137B}"/>
            </c:ext>
          </c:extLst>
        </c:ser>
        <c:dLbls>
          <c:showLegendKey val="0"/>
          <c:showVal val="0"/>
          <c:showCatName val="0"/>
          <c:showSerName val="0"/>
          <c:showPercent val="0"/>
          <c:showBubbleSize val="0"/>
        </c:dLbls>
        <c:marker val="1"/>
        <c:smooth val="0"/>
        <c:axId val="85936384"/>
        <c:axId val="85942656"/>
      </c:lineChart>
      <c:dateAx>
        <c:axId val="85936384"/>
        <c:scaling>
          <c:orientation val="minMax"/>
        </c:scaling>
        <c:delete val="1"/>
        <c:axPos val="b"/>
        <c:numFmt formatCode="ge" sourceLinked="1"/>
        <c:majorTickMark val="none"/>
        <c:minorTickMark val="none"/>
        <c:tickLblPos val="none"/>
        <c:crossAx val="85942656"/>
        <c:crosses val="autoZero"/>
        <c:auto val="1"/>
        <c:lblOffset val="100"/>
        <c:baseTimeUnit val="years"/>
      </c:dateAx>
      <c:valAx>
        <c:axId val="8594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93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74.62</c:v>
                </c:pt>
                <c:pt idx="1">
                  <c:v>72.790000000000006</c:v>
                </c:pt>
                <c:pt idx="2">
                  <c:v>72.260000000000005</c:v>
                </c:pt>
                <c:pt idx="3">
                  <c:v>73.34</c:v>
                </c:pt>
                <c:pt idx="4">
                  <c:v>75.5</c:v>
                </c:pt>
              </c:numCache>
            </c:numRef>
          </c:val>
          <c:extLst xmlns:c16r2="http://schemas.microsoft.com/office/drawing/2015/06/chart">
            <c:ext xmlns:c16="http://schemas.microsoft.com/office/drawing/2014/chart" uri="{C3380CC4-5D6E-409C-BE32-E72D297353CC}">
              <c16:uniqueId val="{00000000-5DEF-4948-A7EB-83ACEF26BDB3}"/>
            </c:ext>
          </c:extLst>
        </c:ser>
        <c:dLbls>
          <c:showLegendKey val="0"/>
          <c:showVal val="0"/>
          <c:showCatName val="0"/>
          <c:showSerName val="0"/>
          <c:showPercent val="0"/>
          <c:showBubbleSize val="0"/>
        </c:dLbls>
        <c:gapWidth val="150"/>
        <c:axId val="95156096"/>
        <c:axId val="95174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59.23</c:v>
                </c:pt>
                <c:pt idx="1">
                  <c:v>58.58</c:v>
                </c:pt>
                <c:pt idx="2">
                  <c:v>58.53</c:v>
                </c:pt>
                <c:pt idx="3">
                  <c:v>59.01</c:v>
                </c:pt>
                <c:pt idx="4">
                  <c:v>60.03</c:v>
                </c:pt>
              </c:numCache>
            </c:numRef>
          </c:val>
          <c:smooth val="0"/>
          <c:extLst xmlns:c16r2="http://schemas.microsoft.com/office/drawing/2015/06/chart">
            <c:ext xmlns:c16="http://schemas.microsoft.com/office/drawing/2014/chart" uri="{C3380CC4-5D6E-409C-BE32-E72D297353CC}">
              <c16:uniqueId val="{00000001-5DEF-4948-A7EB-83ACEF26BDB3}"/>
            </c:ext>
          </c:extLst>
        </c:ser>
        <c:dLbls>
          <c:showLegendKey val="0"/>
          <c:showVal val="0"/>
          <c:showCatName val="0"/>
          <c:showSerName val="0"/>
          <c:showPercent val="0"/>
          <c:showBubbleSize val="0"/>
        </c:dLbls>
        <c:marker val="1"/>
        <c:smooth val="0"/>
        <c:axId val="95156096"/>
        <c:axId val="95174656"/>
      </c:lineChart>
      <c:dateAx>
        <c:axId val="95156096"/>
        <c:scaling>
          <c:orientation val="minMax"/>
        </c:scaling>
        <c:delete val="1"/>
        <c:axPos val="b"/>
        <c:numFmt formatCode="ge" sourceLinked="1"/>
        <c:majorTickMark val="none"/>
        <c:minorTickMark val="none"/>
        <c:tickLblPos val="none"/>
        <c:crossAx val="95174656"/>
        <c:crosses val="autoZero"/>
        <c:auto val="1"/>
        <c:lblOffset val="100"/>
        <c:baseTimeUnit val="years"/>
      </c:dateAx>
      <c:valAx>
        <c:axId val="95174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15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89.06</c:v>
                </c:pt>
                <c:pt idx="1">
                  <c:v>89.35</c:v>
                </c:pt>
                <c:pt idx="2">
                  <c:v>89.46</c:v>
                </c:pt>
                <c:pt idx="3">
                  <c:v>87.8</c:v>
                </c:pt>
                <c:pt idx="4">
                  <c:v>85.3</c:v>
                </c:pt>
              </c:numCache>
            </c:numRef>
          </c:val>
          <c:extLst xmlns:c16r2="http://schemas.microsoft.com/office/drawing/2015/06/chart">
            <c:ext xmlns:c16="http://schemas.microsoft.com/office/drawing/2014/chart" uri="{C3380CC4-5D6E-409C-BE32-E72D297353CC}">
              <c16:uniqueId val="{00000000-8836-4AF9-80A4-3B5220D25708}"/>
            </c:ext>
          </c:extLst>
        </c:ser>
        <c:dLbls>
          <c:showLegendKey val="0"/>
          <c:showVal val="0"/>
          <c:showCatName val="0"/>
          <c:showSerName val="0"/>
          <c:showPercent val="0"/>
          <c:showBubbleSize val="0"/>
        </c:dLbls>
        <c:gapWidth val="150"/>
        <c:axId val="95209728"/>
        <c:axId val="95216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85.53</c:v>
                </c:pt>
                <c:pt idx="1">
                  <c:v>85.23</c:v>
                </c:pt>
                <c:pt idx="2">
                  <c:v>85.26</c:v>
                </c:pt>
                <c:pt idx="3">
                  <c:v>85.37</c:v>
                </c:pt>
                <c:pt idx="4">
                  <c:v>84.81</c:v>
                </c:pt>
              </c:numCache>
            </c:numRef>
          </c:val>
          <c:smooth val="0"/>
          <c:extLst xmlns:c16r2="http://schemas.microsoft.com/office/drawing/2015/06/chart">
            <c:ext xmlns:c16="http://schemas.microsoft.com/office/drawing/2014/chart" uri="{C3380CC4-5D6E-409C-BE32-E72D297353CC}">
              <c16:uniqueId val="{00000001-8836-4AF9-80A4-3B5220D25708}"/>
            </c:ext>
          </c:extLst>
        </c:ser>
        <c:dLbls>
          <c:showLegendKey val="0"/>
          <c:showVal val="0"/>
          <c:showCatName val="0"/>
          <c:showSerName val="0"/>
          <c:showPercent val="0"/>
          <c:showBubbleSize val="0"/>
        </c:dLbls>
        <c:marker val="1"/>
        <c:smooth val="0"/>
        <c:axId val="95209728"/>
        <c:axId val="95216000"/>
      </c:lineChart>
      <c:dateAx>
        <c:axId val="95209728"/>
        <c:scaling>
          <c:orientation val="minMax"/>
        </c:scaling>
        <c:delete val="1"/>
        <c:axPos val="b"/>
        <c:numFmt formatCode="ge" sourceLinked="1"/>
        <c:majorTickMark val="none"/>
        <c:minorTickMark val="none"/>
        <c:tickLblPos val="none"/>
        <c:crossAx val="95216000"/>
        <c:crosses val="autoZero"/>
        <c:auto val="1"/>
        <c:lblOffset val="100"/>
        <c:baseTimeUnit val="years"/>
      </c:dateAx>
      <c:valAx>
        <c:axId val="9521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20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129.57</c:v>
                </c:pt>
                <c:pt idx="1">
                  <c:v>132.88999999999999</c:v>
                </c:pt>
                <c:pt idx="2">
                  <c:v>121.99</c:v>
                </c:pt>
                <c:pt idx="3">
                  <c:v>125.17</c:v>
                </c:pt>
                <c:pt idx="4">
                  <c:v>139.91</c:v>
                </c:pt>
              </c:numCache>
            </c:numRef>
          </c:val>
          <c:extLst xmlns:c16r2="http://schemas.microsoft.com/office/drawing/2015/06/chart">
            <c:ext xmlns:c16="http://schemas.microsoft.com/office/drawing/2014/chart" uri="{C3380CC4-5D6E-409C-BE32-E72D297353CC}">
              <c16:uniqueId val="{00000000-98BA-4FDA-9F30-125ABD1B5DE7}"/>
            </c:ext>
          </c:extLst>
        </c:ser>
        <c:dLbls>
          <c:showLegendKey val="0"/>
          <c:showVal val="0"/>
          <c:showCatName val="0"/>
          <c:showSerName val="0"/>
          <c:showPercent val="0"/>
          <c:showBubbleSize val="0"/>
        </c:dLbls>
        <c:gapWidth val="150"/>
        <c:axId val="85977728"/>
        <c:axId val="86250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106.89</c:v>
                </c:pt>
                <c:pt idx="1">
                  <c:v>109.04</c:v>
                </c:pt>
                <c:pt idx="2">
                  <c:v>109.64</c:v>
                </c:pt>
                <c:pt idx="3">
                  <c:v>110.95</c:v>
                </c:pt>
                <c:pt idx="4">
                  <c:v>110.68</c:v>
                </c:pt>
              </c:numCache>
            </c:numRef>
          </c:val>
          <c:smooth val="0"/>
          <c:extLst xmlns:c16r2="http://schemas.microsoft.com/office/drawing/2015/06/chart">
            <c:ext xmlns:c16="http://schemas.microsoft.com/office/drawing/2014/chart" uri="{C3380CC4-5D6E-409C-BE32-E72D297353CC}">
              <c16:uniqueId val="{00000001-98BA-4FDA-9F30-125ABD1B5DE7}"/>
            </c:ext>
          </c:extLst>
        </c:ser>
        <c:dLbls>
          <c:showLegendKey val="0"/>
          <c:showVal val="0"/>
          <c:showCatName val="0"/>
          <c:showSerName val="0"/>
          <c:showPercent val="0"/>
          <c:showBubbleSize val="0"/>
        </c:dLbls>
        <c:marker val="1"/>
        <c:smooth val="0"/>
        <c:axId val="85977728"/>
        <c:axId val="86250240"/>
      </c:lineChart>
      <c:dateAx>
        <c:axId val="85977728"/>
        <c:scaling>
          <c:orientation val="minMax"/>
        </c:scaling>
        <c:delete val="1"/>
        <c:axPos val="b"/>
        <c:numFmt formatCode="ge" sourceLinked="1"/>
        <c:majorTickMark val="none"/>
        <c:minorTickMark val="none"/>
        <c:tickLblPos val="none"/>
        <c:crossAx val="86250240"/>
        <c:crosses val="autoZero"/>
        <c:auto val="1"/>
        <c:lblOffset val="100"/>
        <c:baseTimeUnit val="years"/>
      </c:dateAx>
      <c:valAx>
        <c:axId val="862502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597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41.99</c:v>
                </c:pt>
                <c:pt idx="1">
                  <c:v>43.7</c:v>
                </c:pt>
                <c:pt idx="2">
                  <c:v>44.88</c:v>
                </c:pt>
                <c:pt idx="3">
                  <c:v>46.64</c:v>
                </c:pt>
                <c:pt idx="4">
                  <c:v>48.14</c:v>
                </c:pt>
              </c:numCache>
            </c:numRef>
          </c:val>
          <c:extLst xmlns:c16r2="http://schemas.microsoft.com/office/drawing/2015/06/chart">
            <c:ext xmlns:c16="http://schemas.microsoft.com/office/drawing/2014/chart" uri="{C3380CC4-5D6E-409C-BE32-E72D297353CC}">
              <c16:uniqueId val="{00000000-7D43-413B-9B39-323589A3DA84}"/>
            </c:ext>
          </c:extLst>
        </c:ser>
        <c:dLbls>
          <c:showLegendKey val="0"/>
          <c:showVal val="0"/>
          <c:showCatName val="0"/>
          <c:showSerName val="0"/>
          <c:showPercent val="0"/>
          <c:showBubbleSize val="0"/>
        </c:dLbls>
        <c:gapWidth val="150"/>
        <c:axId val="86273024"/>
        <c:axId val="8630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37.340000000000003</c:v>
                </c:pt>
                <c:pt idx="1">
                  <c:v>44.31</c:v>
                </c:pt>
                <c:pt idx="2">
                  <c:v>45.75</c:v>
                </c:pt>
                <c:pt idx="3">
                  <c:v>46.9</c:v>
                </c:pt>
                <c:pt idx="4">
                  <c:v>47.28</c:v>
                </c:pt>
              </c:numCache>
            </c:numRef>
          </c:val>
          <c:smooth val="0"/>
          <c:extLst xmlns:c16r2="http://schemas.microsoft.com/office/drawing/2015/06/chart">
            <c:ext xmlns:c16="http://schemas.microsoft.com/office/drawing/2014/chart" uri="{C3380CC4-5D6E-409C-BE32-E72D297353CC}">
              <c16:uniqueId val="{00000001-7D43-413B-9B39-323589A3DA84}"/>
            </c:ext>
          </c:extLst>
        </c:ser>
        <c:dLbls>
          <c:showLegendKey val="0"/>
          <c:showVal val="0"/>
          <c:showCatName val="0"/>
          <c:showSerName val="0"/>
          <c:showPercent val="0"/>
          <c:showBubbleSize val="0"/>
        </c:dLbls>
        <c:marker val="1"/>
        <c:smooth val="0"/>
        <c:axId val="86273024"/>
        <c:axId val="86307968"/>
      </c:lineChart>
      <c:dateAx>
        <c:axId val="86273024"/>
        <c:scaling>
          <c:orientation val="minMax"/>
        </c:scaling>
        <c:delete val="1"/>
        <c:axPos val="b"/>
        <c:numFmt formatCode="ge" sourceLinked="1"/>
        <c:majorTickMark val="none"/>
        <c:minorTickMark val="none"/>
        <c:tickLblPos val="none"/>
        <c:crossAx val="86307968"/>
        <c:crosses val="autoZero"/>
        <c:auto val="1"/>
        <c:lblOffset val="100"/>
        <c:baseTimeUnit val="years"/>
      </c:dateAx>
      <c:valAx>
        <c:axId val="8630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27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4.78</c:v>
                </c:pt>
                <c:pt idx="1">
                  <c:v>5.12</c:v>
                </c:pt>
                <c:pt idx="2">
                  <c:v>5.84</c:v>
                </c:pt>
                <c:pt idx="3">
                  <c:v>5.74</c:v>
                </c:pt>
                <c:pt idx="4">
                  <c:v>19.55</c:v>
                </c:pt>
              </c:numCache>
            </c:numRef>
          </c:val>
          <c:extLst xmlns:c16r2="http://schemas.microsoft.com/office/drawing/2015/06/chart">
            <c:ext xmlns:c16="http://schemas.microsoft.com/office/drawing/2014/chart" uri="{C3380CC4-5D6E-409C-BE32-E72D297353CC}">
              <c16:uniqueId val="{00000000-095C-40C3-A505-67FCF2EAD30C}"/>
            </c:ext>
          </c:extLst>
        </c:ser>
        <c:dLbls>
          <c:showLegendKey val="0"/>
          <c:showVal val="0"/>
          <c:showCatName val="0"/>
          <c:showSerName val="0"/>
          <c:showPercent val="0"/>
          <c:showBubbleSize val="0"/>
        </c:dLbls>
        <c:gapWidth val="150"/>
        <c:axId val="94580096"/>
        <c:axId val="94590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8.39</c:v>
                </c:pt>
                <c:pt idx="1">
                  <c:v>10.09</c:v>
                </c:pt>
                <c:pt idx="2">
                  <c:v>10.54</c:v>
                </c:pt>
                <c:pt idx="3">
                  <c:v>12.03</c:v>
                </c:pt>
                <c:pt idx="4">
                  <c:v>12.19</c:v>
                </c:pt>
              </c:numCache>
            </c:numRef>
          </c:val>
          <c:smooth val="0"/>
          <c:extLst xmlns:c16r2="http://schemas.microsoft.com/office/drawing/2015/06/chart">
            <c:ext xmlns:c16="http://schemas.microsoft.com/office/drawing/2014/chart" uri="{C3380CC4-5D6E-409C-BE32-E72D297353CC}">
              <c16:uniqueId val="{00000001-095C-40C3-A505-67FCF2EAD30C}"/>
            </c:ext>
          </c:extLst>
        </c:ser>
        <c:dLbls>
          <c:showLegendKey val="0"/>
          <c:showVal val="0"/>
          <c:showCatName val="0"/>
          <c:showSerName val="0"/>
          <c:showPercent val="0"/>
          <c:showBubbleSize val="0"/>
        </c:dLbls>
        <c:marker val="1"/>
        <c:smooth val="0"/>
        <c:axId val="94580096"/>
        <c:axId val="94590464"/>
      </c:lineChart>
      <c:dateAx>
        <c:axId val="94580096"/>
        <c:scaling>
          <c:orientation val="minMax"/>
        </c:scaling>
        <c:delete val="1"/>
        <c:axPos val="b"/>
        <c:numFmt formatCode="ge" sourceLinked="1"/>
        <c:majorTickMark val="none"/>
        <c:minorTickMark val="none"/>
        <c:tickLblPos val="none"/>
        <c:crossAx val="94590464"/>
        <c:crosses val="autoZero"/>
        <c:auto val="1"/>
        <c:lblOffset val="100"/>
        <c:baseTimeUnit val="years"/>
      </c:dateAx>
      <c:valAx>
        <c:axId val="9459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58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0BF-4852-992F-E1E7FEC708F6}"/>
            </c:ext>
          </c:extLst>
        </c:ser>
        <c:dLbls>
          <c:showLegendKey val="0"/>
          <c:showVal val="0"/>
          <c:showCatName val="0"/>
          <c:showSerName val="0"/>
          <c:showPercent val="0"/>
          <c:showBubbleSize val="0"/>
        </c:dLbls>
        <c:gapWidth val="150"/>
        <c:axId val="94640000"/>
        <c:axId val="94646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7.76</c:v>
                </c:pt>
                <c:pt idx="1">
                  <c:v>3.77</c:v>
                </c:pt>
                <c:pt idx="2">
                  <c:v>3.62</c:v>
                </c:pt>
                <c:pt idx="3">
                  <c:v>3.91</c:v>
                </c:pt>
                <c:pt idx="4">
                  <c:v>3.56</c:v>
                </c:pt>
              </c:numCache>
            </c:numRef>
          </c:val>
          <c:smooth val="0"/>
          <c:extLst xmlns:c16r2="http://schemas.microsoft.com/office/drawing/2015/06/chart">
            <c:ext xmlns:c16="http://schemas.microsoft.com/office/drawing/2014/chart" uri="{C3380CC4-5D6E-409C-BE32-E72D297353CC}">
              <c16:uniqueId val="{00000001-80BF-4852-992F-E1E7FEC708F6}"/>
            </c:ext>
          </c:extLst>
        </c:ser>
        <c:dLbls>
          <c:showLegendKey val="0"/>
          <c:showVal val="0"/>
          <c:showCatName val="0"/>
          <c:showSerName val="0"/>
          <c:showPercent val="0"/>
          <c:showBubbleSize val="0"/>
        </c:dLbls>
        <c:marker val="1"/>
        <c:smooth val="0"/>
        <c:axId val="94640000"/>
        <c:axId val="94646272"/>
      </c:lineChart>
      <c:dateAx>
        <c:axId val="94640000"/>
        <c:scaling>
          <c:orientation val="minMax"/>
        </c:scaling>
        <c:delete val="1"/>
        <c:axPos val="b"/>
        <c:numFmt formatCode="ge" sourceLinked="1"/>
        <c:majorTickMark val="none"/>
        <c:minorTickMark val="none"/>
        <c:tickLblPos val="none"/>
        <c:crossAx val="94646272"/>
        <c:crosses val="autoZero"/>
        <c:auto val="1"/>
        <c:lblOffset val="100"/>
        <c:baseTimeUnit val="years"/>
      </c:dateAx>
      <c:valAx>
        <c:axId val="946462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464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2914.11</c:v>
                </c:pt>
                <c:pt idx="1">
                  <c:v>814.49</c:v>
                </c:pt>
                <c:pt idx="2">
                  <c:v>864.07</c:v>
                </c:pt>
                <c:pt idx="3">
                  <c:v>978.47</c:v>
                </c:pt>
                <c:pt idx="4">
                  <c:v>950.62</c:v>
                </c:pt>
              </c:numCache>
            </c:numRef>
          </c:val>
          <c:extLst xmlns:c16r2="http://schemas.microsoft.com/office/drawing/2015/06/chart">
            <c:ext xmlns:c16="http://schemas.microsoft.com/office/drawing/2014/chart" uri="{C3380CC4-5D6E-409C-BE32-E72D297353CC}">
              <c16:uniqueId val="{00000000-95FD-4A3B-B8BF-A35ED5222402}"/>
            </c:ext>
          </c:extLst>
        </c:ser>
        <c:dLbls>
          <c:showLegendKey val="0"/>
          <c:showVal val="0"/>
          <c:showCatName val="0"/>
          <c:showSerName val="0"/>
          <c:showPercent val="0"/>
          <c:showBubbleSize val="0"/>
        </c:dLbls>
        <c:gapWidth val="150"/>
        <c:axId val="94683904"/>
        <c:axId val="94685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909.68</c:v>
                </c:pt>
                <c:pt idx="1">
                  <c:v>382.09</c:v>
                </c:pt>
                <c:pt idx="2">
                  <c:v>371.31</c:v>
                </c:pt>
                <c:pt idx="3">
                  <c:v>377.63</c:v>
                </c:pt>
                <c:pt idx="4">
                  <c:v>357.34</c:v>
                </c:pt>
              </c:numCache>
            </c:numRef>
          </c:val>
          <c:smooth val="0"/>
          <c:extLst xmlns:c16r2="http://schemas.microsoft.com/office/drawing/2015/06/chart">
            <c:ext xmlns:c16="http://schemas.microsoft.com/office/drawing/2014/chart" uri="{C3380CC4-5D6E-409C-BE32-E72D297353CC}">
              <c16:uniqueId val="{00000001-95FD-4A3B-B8BF-A35ED5222402}"/>
            </c:ext>
          </c:extLst>
        </c:ser>
        <c:dLbls>
          <c:showLegendKey val="0"/>
          <c:showVal val="0"/>
          <c:showCatName val="0"/>
          <c:showSerName val="0"/>
          <c:showPercent val="0"/>
          <c:showBubbleSize val="0"/>
        </c:dLbls>
        <c:marker val="1"/>
        <c:smooth val="0"/>
        <c:axId val="94683904"/>
        <c:axId val="94685824"/>
      </c:lineChart>
      <c:dateAx>
        <c:axId val="94683904"/>
        <c:scaling>
          <c:orientation val="minMax"/>
        </c:scaling>
        <c:delete val="1"/>
        <c:axPos val="b"/>
        <c:numFmt formatCode="ge" sourceLinked="1"/>
        <c:majorTickMark val="none"/>
        <c:minorTickMark val="none"/>
        <c:tickLblPos val="none"/>
        <c:crossAx val="94685824"/>
        <c:crosses val="autoZero"/>
        <c:auto val="1"/>
        <c:lblOffset val="100"/>
        <c:baseTimeUnit val="years"/>
      </c:dateAx>
      <c:valAx>
        <c:axId val="946858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468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290.95999999999998</c:v>
                </c:pt>
                <c:pt idx="1">
                  <c:v>280.86</c:v>
                </c:pt>
                <c:pt idx="2">
                  <c:v>264.48</c:v>
                </c:pt>
                <c:pt idx="3">
                  <c:v>247.26</c:v>
                </c:pt>
                <c:pt idx="4">
                  <c:v>228.79</c:v>
                </c:pt>
              </c:numCache>
            </c:numRef>
          </c:val>
          <c:extLst xmlns:c16r2="http://schemas.microsoft.com/office/drawing/2015/06/chart">
            <c:ext xmlns:c16="http://schemas.microsoft.com/office/drawing/2014/chart" uri="{C3380CC4-5D6E-409C-BE32-E72D297353CC}">
              <c16:uniqueId val="{00000000-0F69-4278-993B-6DB526D9D62D}"/>
            </c:ext>
          </c:extLst>
        </c:ser>
        <c:dLbls>
          <c:showLegendKey val="0"/>
          <c:showVal val="0"/>
          <c:showCatName val="0"/>
          <c:showSerName val="0"/>
          <c:showPercent val="0"/>
          <c:showBubbleSize val="0"/>
        </c:dLbls>
        <c:gapWidth val="150"/>
        <c:axId val="94725248"/>
        <c:axId val="94727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382.65</c:v>
                </c:pt>
                <c:pt idx="1">
                  <c:v>385.06</c:v>
                </c:pt>
                <c:pt idx="2">
                  <c:v>373.09</c:v>
                </c:pt>
                <c:pt idx="3">
                  <c:v>364.71</c:v>
                </c:pt>
                <c:pt idx="4">
                  <c:v>373.69</c:v>
                </c:pt>
              </c:numCache>
            </c:numRef>
          </c:val>
          <c:smooth val="0"/>
          <c:extLst xmlns:c16r2="http://schemas.microsoft.com/office/drawing/2015/06/chart">
            <c:ext xmlns:c16="http://schemas.microsoft.com/office/drawing/2014/chart" uri="{C3380CC4-5D6E-409C-BE32-E72D297353CC}">
              <c16:uniqueId val="{00000001-0F69-4278-993B-6DB526D9D62D}"/>
            </c:ext>
          </c:extLst>
        </c:ser>
        <c:dLbls>
          <c:showLegendKey val="0"/>
          <c:showVal val="0"/>
          <c:showCatName val="0"/>
          <c:showSerName val="0"/>
          <c:showPercent val="0"/>
          <c:showBubbleSize val="0"/>
        </c:dLbls>
        <c:marker val="1"/>
        <c:smooth val="0"/>
        <c:axId val="94725248"/>
        <c:axId val="94727168"/>
      </c:lineChart>
      <c:dateAx>
        <c:axId val="94725248"/>
        <c:scaling>
          <c:orientation val="minMax"/>
        </c:scaling>
        <c:delete val="1"/>
        <c:axPos val="b"/>
        <c:numFmt formatCode="ge" sourceLinked="1"/>
        <c:majorTickMark val="none"/>
        <c:minorTickMark val="none"/>
        <c:tickLblPos val="none"/>
        <c:crossAx val="94727168"/>
        <c:crosses val="autoZero"/>
        <c:auto val="1"/>
        <c:lblOffset val="100"/>
        <c:baseTimeUnit val="years"/>
      </c:dateAx>
      <c:valAx>
        <c:axId val="947271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472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125.35</c:v>
                </c:pt>
                <c:pt idx="1">
                  <c:v>134.11000000000001</c:v>
                </c:pt>
                <c:pt idx="2">
                  <c:v>121.78</c:v>
                </c:pt>
                <c:pt idx="3">
                  <c:v>125.46</c:v>
                </c:pt>
                <c:pt idx="4">
                  <c:v>140.63999999999999</c:v>
                </c:pt>
              </c:numCache>
            </c:numRef>
          </c:val>
          <c:extLst xmlns:c16r2="http://schemas.microsoft.com/office/drawing/2015/06/chart">
            <c:ext xmlns:c16="http://schemas.microsoft.com/office/drawing/2014/chart" uri="{C3380CC4-5D6E-409C-BE32-E72D297353CC}">
              <c16:uniqueId val="{00000000-14E3-4D97-B68B-33BDE9360EE7}"/>
            </c:ext>
          </c:extLst>
        </c:ser>
        <c:dLbls>
          <c:showLegendKey val="0"/>
          <c:showVal val="0"/>
          <c:showCatName val="0"/>
          <c:showSerName val="0"/>
          <c:showPercent val="0"/>
          <c:showBubbleSize val="0"/>
        </c:dLbls>
        <c:gapWidth val="150"/>
        <c:axId val="94762496"/>
        <c:axId val="9476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96.1</c:v>
                </c:pt>
                <c:pt idx="1">
                  <c:v>99.07</c:v>
                </c:pt>
                <c:pt idx="2">
                  <c:v>99.99</c:v>
                </c:pt>
                <c:pt idx="3">
                  <c:v>100.65</c:v>
                </c:pt>
                <c:pt idx="4">
                  <c:v>99.87</c:v>
                </c:pt>
              </c:numCache>
            </c:numRef>
          </c:val>
          <c:smooth val="0"/>
          <c:extLst xmlns:c16r2="http://schemas.microsoft.com/office/drawing/2015/06/chart">
            <c:ext xmlns:c16="http://schemas.microsoft.com/office/drawing/2014/chart" uri="{C3380CC4-5D6E-409C-BE32-E72D297353CC}">
              <c16:uniqueId val="{00000001-14E3-4D97-B68B-33BDE9360EE7}"/>
            </c:ext>
          </c:extLst>
        </c:ser>
        <c:dLbls>
          <c:showLegendKey val="0"/>
          <c:showVal val="0"/>
          <c:showCatName val="0"/>
          <c:showSerName val="0"/>
          <c:showPercent val="0"/>
          <c:showBubbleSize val="0"/>
        </c:dLbls>
        <c:marker val="1"/>
        <c:smooth val="0"/>
        <c:axId val="94762496"/>
        <c:axId val="94764416"/>
      </c:lineChart>
      <c:dateAx>
        <c:axId val="94762496"/>
        <c:scaling>
          <c:orientation val="minMax"/>
        </c:scaling>
        <c:delete val="1"/>
        <c:axPos val="b"/>
        <c:numFmt formatCode="ge" sourceLinked="1"/>
        <c:majorTickMark val="none"/>
        <c:minorTickMark val="none"/>
        <c:tickLblPos val="none"/>
        <c:crossAx val="94764416"/>
        <c:crosses val="autoZero"/>
        <c:auto val="1"/>
        <c:lblOffset val="100"/>
        <c:baseTimeUnit val="years"/>
      </c:dateAx>
      <c:valAx>
        <c:axId val="9476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6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161.09</c:v>
                </c:pt>
                <c:pt idx="1">
                  <c:v>150.31</c:v>
                </c:pt>
                <c:pt idx="2">
                  <c:v>165.41</c:v>
                </c:pt>
                <c:pt idx="3">
                  <c:v>161.13999999999999</c:v>
                </c:pt>
                <c:pt idx="4">
                  <c:v>143.9</c:v>
                </c:pt>
              </c:numCache>
            </c:numRef>
          </c:val>
          <c:extLst xmlns:c16r2="http://schemas.microsoft.com/office/drawing/2015/06/chart">
            <c:ext xmlns:c16="http://schemas.microsoft.com/office/drawing/2014/chart" uri="{C3380CC4-5D6E-409C-BE32-E72D297353CC}">
              <c16:uniqueId val="{00000000-A5C1-4897-9192-059868176CFC}"/>
            </c:ext>
          </c:extLst>
        </c:ser>
        <c:dLbls>
          <c:showLegendKey val="0"/>
          <c:showVal val="0"/>
          <c:showCatName val="0"/>
          <c:showSerName val="0"/>
          <c:showPercent val="0"/>
          <c:showBubbleSize val="0"/>
        </c:dLbls>
        <c:gapWidth val="150"/>
        <c:axId val="95127040"/>
        <c:axId val="95128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178.39</c:v>
                </c:pt>
                <c:pt idx="1">
                  <c:v>173.03</c:v>
                </c:pt>
                <c:pt idx="2">
                  <c:v>171.15</c:v>
                </c:pt>
                <c:pt idx="3">
                  <c:v>170.19</c:v>
                </c:pt>
                <c:pt idx="4">
                  <c:v>171.81</c:v>
                </c:pt>
              </c:numCache>
            </c:numRef>
          </c:val>
          <c:smooth val="0"/>
          <c:extLst xmlns:c16r2="http://schemas.microsoft.com/office/drawing/2015/06/chart">
            <c:ext xmlns:c16="http://schemas.microsoft.com/office/drawing/2014/chart" uri="{C3380CC4-5D6E-409C-BE32-E72D297353CC}">
              <c16:uniqueId val="{00000001-A5C1-4897-9192-059868176CFC}"/>
            </c:ext>
          </c:extLst>
        </c:ser>
        <c:dLbls>
          <c:showLegendKey val="0"/>
          <c:showVal val="0"/>
          <c:showCatName val="0"/>
          <c:showSerName val="0"/>
          <c:showPercent val="0"/>
          <c:showBubbleSize val="0"/>
        </c:dLbls>
        <c:marker val="1"/>
        <c:smooth val="0"/>
        <c:axId val="95127040"/>
        <c:axId val="95128960"/>
      </c:lineChart>
      <c:dateAx>
        <c:axId val="95127040"/>
        <c:scaling>
          <c:orientation val="minMax"/>
        </c:scaling>
        <c:delete val="1"/>
        <c:axPos val="b"/>
        <c:numFmt formatCode="ge" sourceLinked="1"/>
        <c:majorTickMark val="none"/>
        <c:minorTickMark val="none"/>
        <c:tickLblPos val="none"/>
        <c:crossAx val="95128960"/>
        <c:crosses val="autoZero"/>
        <c:auto val="1"/>
        <c:lblOffset val="100"/>
        <c:baseTimeUnit val="years"/>
      </c:dateAx>
      <c:valAx>
        <c:axId val="9512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12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4" t="str">
        <f>データ!H6</f>
        <v>秋田県　大仙市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A5</v>
      </c>
      <c r="X8" s="58"/>
      <c r="Y8" s="58"/>
      <c r="Z8" s="58"/>
      <c r="AA8" s="58"/>
      <c r="AB8" s="58"/>
      <c r="AC8" s="58"/>
      <c r="AD8" s="58" t="str">
        <f>データ!$M$6</f>
        <v>非設置</v>
      </c>
      <c r="AE8" s="58"/>
      <c r="AF8" s="58"/>
      <c r="AG8" s="58"/>
      <c r="AH8" s="58"/>
      <c r="AI8" s="58"/>
      <c r="AJ8" s="58"/>
      <c r="AK8" s="4"/>
      <c r="AL8" s="59">
        <f>データ!$R$6</f>
        <v>83014</v>
      </c>
      <c r="AM8" s="59"/>
      <c r="AN8" s="59"/>
      <c r="AO8" s="59"/>
      <c r="AP8" s="59"/>
      <c r="AQ8" s="59"/>
      <c r="AR8" s="59"/>
      <c r="AS8" s="59"/>
      <c r="AT8" s="50">
        <f>データ!$S$6</f>
        <v>866.77</v>
      </c>
      <c r="AU8" s="51"/>
      <c r="AV8" s="51"/>
      <c r="AW8" s="51"/>
      <c r="AX8" s="51"/>
      <c r="AY8" s="51"/>
      <c r="AZ8" s="51"/>
      <c r="BA8" s="51"/>
      <c r="BB8" s="52">
        <f>データ!$T$6</f>
        <v>95.77</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c r="A10" s="2"/>
      <c r="B10" s="50" t="str">
        <f>データ!$N$6</f>
        <v>-</v>
      </c>
      <c r="C10" s="51"/>
      <c r="D10" s="51"/>
      <c r="E10" s="51"/>
      <c r="F10" s="51"/>
      <c r="G10" s="51"/>
      <c r="H10" s="51"/>
      <c r="I10" s="50">
        <f>データ!$O$6</f>
        <v>78.290000000000006</v>
      </c>
      <c r="J10" s="51"/>
      <c r="K10" s="51"/>
      <c r="L10" s="51"/>
      <c r="M10" s="51"/>
      <c r="N10" s="51"/>
      <c r="O10" s="62"/>
      <c r="P10" s="52">
        <f>データ!$P$6</f>
        <v>39.520000000000003</v>
      </c>
      <c r="Q10" s="52"/>
      <c r="R10" s="52"/>
      <c r="S10" s="52"/>
      <c r="T10" s="52"/>
      <c r="U10" s="52"/>
      <c r="V10" s="52"/>
      <c r="W10" s="59">
        <f>データ!$Q$6</f>
        <v>2870</v>
      </c>
      <c r="X10" s="59"/>
      <c r="Y10" s="59"/>
      <c r="Z10" s="59"/>
      <c r="AA10" s="59"/>
      <c r="AB10" s="59"/>
      <c r="AC10" s="59"/>
      <c r="AD10" s="2"/>
      <c r="AE10" s="2"/>
      <c r="AF10" s="2"/>
      <c r="AG10" s="2"/>
      <c r="AH10" s="4"/>
      <c r="AI10" s="4"/>
      <c r="AJ10" s="4"/>
      <c r="AK10" s="4"/>
      <c r="AL10" s="59">
        <f>データ!$U$6</f>
        <v>32594</v>
      </c>
      <c r="AM10" s="59"/>
      <c r="AN10" s="59"/>
      <c r="AO10" s="59"/>
      <c r="AP10" s="59"/>
      <c r="AQ10" s="59"/>
      <c r="AR10" s="59"/>
      <c r="AS10" s="59"/>
      <c r="AT10" s="50">
        <f>データ!$V$6</f>
        <v>49.97</v>
      </c>
      <c r="AU10" s="51"/>
      <c r="AV10" s="51"/>
      <c r="AW10" s="51"/>
      <c r="AX10" s="51"/>
      <c r="AY10" s="51"/>
      <c r="AZ10" s="51"/>
      <c r="BA10" s="51"/>
      <c r="BB10" s="52">
        <f>データ!$W$6</f>
        <v>652.27</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118</v>
      </c>
      <c r="BM16" s="80"/>
      <c r="BN16" s="80"/>
      <c r="BO16" s="80"/>
      <c r="BP16" s="80"/>
      <c r="BQ16" s="80"/>
      <c r="BR16" s="80"/>
      <c r="BS16" s="80"/>
      <c r="BT16" s="80"/>
      <c r="BU16" s="80"/>
      <c r="BV16" s="80"/>
      <c r="BW16" s="80"/>
      <c r="BX16" s="80"/>
      <c r="BY16" s="80"/>
      <c r="BZ16" s="81"/>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3" t="s">
        <v>119</v>
      </c>
      <c r="BM47" s="84"/>
      <c r="BN47" s="84"/>
      <c r="BO47" s="84"/>
      <c r="BP47" s="84"/>
      <c r="BQ47" s="84"/>
      <c r="BR47" s="84"/>
      <c r="BS47" s="84"/>
      <c r="BT47" s="84"/>
      <c r="BU47" s="84"/>
      <c r="BV47" s="84"/>
      <c r="BW47" s="84"/>
      <c r="BX47" s="84"/>
      <c r="BY47" s="84"/>
      <c r="BZ47" s="85"/>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3"/>
      <c r="BM48" s="84"/>
      <c r="BN48" s="84"/>
      <c r="BO48" s="84"/>
      <c r="BP48" s="84"/>
      <c r="BQ48" s="84"/>
      <c r="BR48" s="84"/>
      <c r="BS48" s="84"/>
      <c r="BT48" s="84"/>
      <c r="BU48" s="84"/>
      <c r="BV48" s="84"/>
      <c r="BW48" s="84"/>
      <c r="BX48" s="84"/>
      <c r="BY48" s="84"/>
      <c r="BZ48" s="85"/>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3"/>
      <c r="BM49" s="84"/>
      <c r="BN49" s="84"/>
      <c r="BO49" s="84"/>
      <c r="BP49" s="84"/>
      <c r="BQ49" s="84"/>
      <c r="BR49" s="84"/>
      <c r="BS49" s="84"/>
      <c r="BT49" s="84"/>
      <c r="BU49" s="84"/>
      <c r="BV49" s="84"/>
      <c r="BW49" s="84"/>
      <c r="BX49" s="84"/>
      <c r="BY49" s="84"/>
      <c r="BZ49" s="85"/>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3"/>
      <c r="BM50" s="84"/>
      <c r="BN50" s="84"/>
      <c r="BO50" s="84"/>
      <c r="BP50" s="84"/>
      <c r="BQ50" s="84"/>
      <c r="BR50" s="84"/>
      <c r="BS50" s="84"/>
      <c r="BT50" s="84"/>
      <c r="BU50" s="84"/>
      <c r="BV50" s="84"/>
      <c r="BW50" s="84"/>
      <c r="BX50" s="84"/>
      <c r="BY50" s="84"/>
      <c r="BZ50" s="85"/>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3"/>
      <c r="BM51" s="84"/>
      <c r="BN51" s="84"/>
      <c r="BO51" s="84"/>
      <c r="BP51" s="84"/>
      <c r="BQ51" s="84"/>
      <c r="BR51" s="84"/>
      <c r="BS51" s="84"/>
      <c r="BT51" s="84"/>
      <c r="BU51" s="84"/>
      <c r="BV51" s="84"/>
      <c r="BW51" s="84"/>
      <c r="BX51" s="84"/>
      <c r="BY51" s="84"/>
      <c r="BZ51" s="85"/>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3"/>
      <c r="BM52" s="84"/>
      <c r="BN52" s="84"/>
      <c r="BO52" s="84"/>
      <c r="BP52" s="84"/>
      <c r="BQ52" s="84"/>
      <c r="BR52" s="84"/>
      <c r="BS52" s="84"/>
      <c r="BT52" s="84"/>
      <c r="BU52" s="84"/>
      <c r="BV52" s="84"/>
      <c r="BW52" s="84"/>
      <c r="BX52" s="84"/>
      <c r="BY52" s="84"/>
      <c r="BZ52" s="85"/>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3"/>
      <c r="BM53" s="84"/>
      <c r="BN53" s="84"/>
      <c r="BO53" s="84"/>
      <c r="BP53" s="84"/>
      <c r="BQ53" s="84"/>
      <c r="BR53" s="84"/>
      <c r="BS53" s="84"/>
      <c r="BT53" s="84"/>
      <c r="BU53" s="84"/>
      <c r="BV53" s="84"/>
      <c r="BW53" s="84"/>
      <c r="BX53" s="84"/>
      <c r="BY53" s="84"/>
      <c r="BZ53" s="85"/>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3"/>
      <c r="BM54" s="84"/>
      <c r="BN54" s="84"/>
      <c r="BO54" s="84"/>
      <c r="BP54" s="84"/>
      <c r="BQ54" s="84"/>
      <c r="BR54" s="84"/>
      <c r="BS54" s="84"/>
      <c r="BT54" s="84"/>
      <c r="BU54" s="84"/>
      <c r="BV54" s="84"/>
      <c r="BW54" s="84"/>
      <c r="BX54" s="84"/>
      <c r="BY54" s="84"/>
      <c r="BZ54" s="85"/>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3"/>
      <c r="BM55" s="84"/>
      <c r="BN55" s="84"/>
      <c r="BO55" s="84"/>
      <c r="BP55" s="84"/>
      <c r="BQ55" s="84"/>
      <c r="BR55" s="84"/>
      <c r="BS55" s="84"/>
      <c r="BT55" s="84"/>
      <c r="BU55" s="84"/>
      <c r="BV55" s="84"/>
      <c r="BW55" s="84"/>
      <c r="BX55" s="84"/>
      <c r="BY55" s="84"/>
      <c r="BZ55" s="85"/>
    </row>
    <row r="56" spans="1:78" ht="13.5" customHeight="1">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83"/>
      <c r="BM56" s="84"/>
      <c r="BN56" s="84"/>
      <c r="BO56" s="84"/>
      <c r="BP56" s="84"/>
      <c r="BQ56" s="84"/>
      <c r="BR56" s="84"/>
      <c r="BS56" s="84"/>
      <c r="BT56" s="84"/>
      <c r="BU56" s="84"/>
      <c r="BV56" s="84"/>
      <c r="BW56" s="84"/>
      <c r="BX56" s="84"/>
      <c r="BY56" s="84"/>
      <c r="BZ56" s="85"/>
    </row>
    <row r="57" spans="1:78" ht="13.5" customHeight="1">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83"/>
      <c r="BM57" s="84"/>
      <c r="BN57" s="84"/>
      <c r="BO57" s="84"/>
      <c r="BP57" s="84"/>
      <c r="BQ57" s="84"/>
      <c r="BR57" s="84"/>
      <c r="BS57" s="84"/>
      <c r="BT57" s="84"/>
      <c r="BU57" s="84"/>
      <c r="BV57" s="84"/>
      <c r="BW57" s="84"/>
      <c r="BX57" s="84"/>
      <c r="BY57" s="84"/>
      <c r="BZ57" s="85"/>
    </row>
    <row r="58" spans="1:78" ht="13.5" customHeight="1">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3"/>
      <c r="BM58" s="84"/>
      <c r="BN58" s="84"/>
      <c r="BO58" s="84"/>
      <c r="BP58" s="84"/>
      <c r="BQ58" s="84"/>
      <c r="BR58" s="84"/>
      <c r="BS58" s="84"/>
      <c r="BT58" s="84"/>
      <c r="BU58" s="84"/>
      <c r="BV58" s="84"/>
      <c r="BW58" s="84"/>
      <c r="BX58" s="84"/>
      <c r="BY58" s="84"/>
      <c r="BZ58" s="8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3"/>
      <c r="BM59" s="84"/>
      <c r="BN59" s="84"/>
      <c r="BO59" s="84"/>
      <c r="BP59" s="84"/>
      <c r="BQ59" s="84"/>
      <c r="BR59" s="84"/>
      <c r="BS59" s="84"/>
      <c r="BT59" s="84"/>
      <c r="BU59" s="84"/>
      <c r="BV59" s="84"/>
      <c r="BW59" s="84"/>
      <c r="BX59" s="84"/>
      <c r="BY59" s="84"/>
      <c r="BZ59" s="85"/>
    </row>
    <row r="60" spans="1:78" ht="13.5" customHeight="1">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83"/>
      <c r="BM60" s="84"/>
      <c r="BN60" s="84"/>
      <c r="BO60" s="84"/>
      <c r="BP60" s="84"/>
      <c r="BQ60" s="84"/>
      <c r="BR60" s="84"/>
      <c r="BS60" s="84"/>
      <c r="BT60" s="84"/>
      <c r="BU60" s="84"/>
      <c r="BV60" s="84"/>
      <c r="BW60" s="84"/>
      <c r="BX60" s="84"/>
      <c r="BY60" s="84"/>
      <c r="BZ60" s="85"/>
    </row>
    <row r="61" spans="1:78" ht="13.5" customHeight="1">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83"/>
      <c r="BM61" s="84"/>
      <c r="BN61" s="84"/>
      <c r="BO61" s="84"/>
      <c r="BP61" s="84"/>
      <c r="BQ61" s="84"/>
      <c r="BR61" s="84"/>
      <c r="BS61" s="84"/>
      <c r="BT61" s="84"/>
      <c r="BU61" s="84"/>
      <c r="BV61" s="84"/>
      <c r="BW61" s="84"/>
      <c r="BX61" s="84"/>
      <c r="BY61" s="84"/>
      <c r="BZ61" s="85"/>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3"/>
      <c r="BM62" s="84"/>
      <c r="BN62" s="84"/>
      <c r="BO62" s="84"/>
      <c r="BP62" s="84"/>
      <c r="BQ62" s="84"/>
      <c r="BR62" s="84"/>
      <c r="BS62" s="84"/>
      <c r="BT62" s="84"/>
      <c r="BU62" s="84"/>
      <c r="BV62" s="84"/>
      <c r="BW62" s="84"/>
      <c r="BX62" s="84"/>
      <c r="BY62" s="84"/>
      <c r="BZ62" s="85"/>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3"/>
      <c r="BM63" s="84"/>
      <c r="BN63" s="84"/>
      <c r="BO63" s="84"/>
      <c r="BP63" s="84"/>
      <c r="BQ63" s="84"/>
      <c r="BR63" s="84"/>
      <c r="BS63" s="84"/>
      <c r="BT63" s="84"/>
      <c r="BU63" s="84"/>
      <c r="BV63" s="84"/>
      <c r="BW63" s="84"/>
      <c r="BX63" s="84"/>
      <c r="BY63" s="84"/>
      <c r="BZ63" s="85"/>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117</v>
      </c>
      <c r="BM66" s="80"/>
      <c r="BN66" s="80"/>
      <c r="BO66" s="80"/>
      <c r="BP66" s="80"/>
      <c r="BQ66" s="80"/>
      <c r="BR66" s="80"/>
      <c r="BS66" s="80"/>
      <c r="BT66" s="80"/>
      <c r="BU66" s="80"/>
      <c r="BV66" s="80"/>
      <c r="BW66" s="80"/>
      <c r="BX66" s="80"/>
      <c r="BY66" s="80"/>
      <c r="BZ66" s="81"/>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6"/>
      <c r="BM82" s="87"/>
      <c r="BN82" s="87"/>
      <c r="BO82" s="87"/>
      <c r="BP82" s="87"/>
      <c r="BQ82" s="87"/>
      <c r="BR82" s="87"/>
      <c r="BS82" s="87"/>
      <c r="BT82" s="87"/>
      <c r="BU82" s="87"/>
      <c r="BV82" s="87"/>
      <c r="BW82" s="87"/>
      <c r="BX82" s="87"/>
      <c r="BY82" s="87"/>
      <c r="BZ82" s="88"/>
    </row>
    <row r="83" spans="1:78">
      <c r="C83" s="25" t="s">
        <v>40</v>
      </c>
    </row>
    <row r="84" spans="1:78" hidden="1">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nTrtgbnPP2JAbWVaB2WVUL4mOlzKHkUnQM9t/aO4VaVWwInctBwmZxX/CLJ0HFs7oQN8z7Mvq+EvnS4/o1gmCQ==" saltValue="e5aJg4H/bCQz9K54IsmFPg=="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4" width="11.875" customWidth="1"/>
  </cols>
  <sheetData>
    <row r="1" spans="1:144">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c r="A3" s="28" t="s">
        <v>55</v>
      </c>
      <c r="B3" s="29" t="s">
        <v>56</v>
      </c>
      <c r="C3" s="29" t="s">
        <v>57</v>
      </c>
      <c r="D3" s="29" t="s">
        <v>58</v>
      </c>
      <c r="E3" s="29" t="s">
        <v>59</v>
      </c>
      <c r="F3" s="29" t="s">
        <v>60</v>
      </c>
      <c r="G3" s="29" t="s">
        <v>61</v>
      </c>
      <c r="H3" s="90" t="s">
        <v>62</v>
      </c>
      <c r="I3" s="91"/>
      <c r="J3" s="91"/>
      <c r="K3" s="91"/>
      <c r="L3" s="91"/>
      <c r="M3" s="91"/>
      <c r="N3" s="91"/>
      <c r="O3" s="91"/>
      <c r="P3" s="91"/>
      <c r="Q3" s="91"/>
      <c r="R3" s="91"/>
      <c r="S3" s="91"/>
      <c r="T3" s="91"/>
      <c r="U3" s="91"/>
      <c r="V3" s="91"/>
      <c r="W3" s="92"/>
      <c r="X3" s="96" t="s">
        <v>63</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64</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c r="A4" s="28" t="s">
        <v>65</v>
      </c>
      <c r="B4" s="30"/>
      <c r="C4" s="30"/>
      <c r="D4" s="30"/>
      <c r="E4" s="30"/>
      <c r="F4" s="30"/>
      <c r="G4" s="30"/>
      <c r="H4" s="93"/>
      <c r="I4" s="94"/>
      <c r="J4" s="94"/>
      <c r="K4" s="94"/>
      <c r="L4" s="94"/>
      <c r="M4" s="94"/>
      <c r="N4" s="94"/>
      <c r="O4" s="94"/>
      <c r="P4" s="94"/>
      <c r="Q4" s="94"/>
      <c r="R4" s="94"/>
      <c r="S4" s="94"/>
      <c r="T4" s="94"/>
      <c r="U4" s="94"/>
      <c r="V4" s="94"/>
      <c r="W4" s="95"/>
      <c r="X4" s="89" t="s">
        <v>66</v>
      </c>
      <c r="Y4" s="89"/>
      <c r="Z4" s="89"/>
      <c r="AA4" s="89"/>
      <c r="AB4" s="89"/>
      <c r="AC4" s="89"/>
      <c r="AD4" s="89"/>
      <c r="AE4" s="89"/>
      <c r="AF4" s="89"/>
      <c r="AG4" s="89"/>
      <c r="AH4" s="89"/>
      <c r="AI4" s="89" t="s">
        <v>67</v>
      </c>
      <c r="AJ4" s="89"/>
      <c r="AK4" s="89"/>
      <c r="AL4" s="89"/>
      <c r="AM4" s="89"/>
      <c r="AN4" s="89"/>
      <c r="AO4" s="89"/>
      <c r="AP4" s="89"/>
      <c r="AQ4" s="89"/>
      <c r="AR4" s="89"/>
      <c r="AS4" s="89"/>
      <c r="AT4" s="89" t="s">
        <v>68</v>
      </c>
      <c r="AU4" s="89"/>
      <c r="AV4" s="89"/>
      <c r="AW4" s="89"/>
      <c r="AX4" s="89"/>
      <c r="AY4" s="89"/>
      <c r="AZ4" s="89"/>
      <c r="BA4" s="89"/>
      <c r="BB4" s="89"/>
      <c r="BC4" s="89"/>
      <c r="BD4" s="89"/>
      <c r="BE4" s="89" t="s">
        <v>69</v>
      </c>
      <c r="BF4" s="89"/>
      <c r="BG4" s="89"/>
      <c r="BH4" s="89"/>
      <c r="BI4" s="89"/>
      <c r="BJ4" s="89"/>
      <c r="BK4" s="89"/>
      <c r="BL4" s="89"/>
      <c r="BM4" s="89"/>
      <c r="BN4" s="89"/>
      <c r="BO4" s="89"/>
      <c r="BP4" s="89" t="s">
        <v>70</v>
      </c>
      <c r="BQ4" s="89"/>
      <c r="BR4" s="89"/>
      <c r="BS4" s="89"/>
      <c r="BT4" s="89"/>
      <c r="BU4" s="89"/>
      <c r="BV4" s="89"/>
      <c r="BW4" s="89"/>
      <c r="BX4" s="89"/>
      <c r="BY4" s="89"/>
      <c r="BZ4" s="89"/>
      <c r="CA4" s="89" t="s">
        <v>71</v>
      </c>
      <c r="CB4" s="89"/>
      <c r="CC4" s="89"/>
      <c r="CD4" s="89"/>
      <c r="CE4" s="89"/>
      <c r="CF4" s="89"/>
      <c r="CG4" s="89"/>
      <c r="CH4" s="89"/>
      <c r="CI4" s="89"/>
      <c r="CJ4" s="89"/>
      <c r="CK4" s="89"/>
      <c r="CL4" s="89" t="s">
        <v>72</v>
      </c>
      <c r="CM4" s="89"/>
      <c r="CN4" s="89"/>
      <c r="CO4" s="89"/>
      <c r="CP4" s="89"/>
      <c r="CQ4" s="89"/>
      <c r="CR4" s="89"/>
      <c r="CS4" s="89"/>
      <c r="CT4" s="89"/>
      <c r="CU4" s="89"/>
      <c r="CV4" s="89"/>
      <c r="CW4" s="89" t="s">
        <v>73</v>
      </c>
      <c r="CX4" s="89"/>
      <c r="CY4" s="89"/>
      <c r="CZ4" s="89"/>
      <c r="DA4" s="89"/>
      <c r="DB4" s="89"/>
      <c r="DC4" s="89"/>
      <c r="DD4" s="89"/>
      <c r="DE4" s="89"/>
      <c r="DF4" s="89"/>
      <c r="DG4" s="89"/>
      <c r="DH4" s="89" t="s">
        <v>74</v>
      </c>
      <c r="DI4" s="89"/>
      <c r="DJ4" s="89"/>
      <c r="DK4" s="89"/>
      <c r="DL4" s="89"/>
      <c r="DM4" s="89"/>
      <c r="DN4" s="89"/>
      <c r="DO4" s="89"/>
      <c r="DP4" s="89"/>
      <c r="DQ4" s="89"/>
      <c r="DR4" s="89"/>
      <c r="DS4" s="89" t="s">
        <v>75</v>
      </c>
      <c r="DT4" s="89"/>
      <c r="DU4" s="89"/>
      <c r="DV4" s="89"/>
      <c r="DW4" s="89"/>
      <c r="DX4" s="89"/>
      <c r="DY4" s="89"/>
      <c r="DZ4" s="89"/>
      <c r="EA4" s="89"/>
      <c r="EB4" s="89"/>
      <c r="EC4" s="89"/>
      <c r="ED4" s="89" t="s">
        <v>76</v>
      </c>
      <c r="EE4" s="89"/>
      <c r="EF4" s="89"/>
      <c r="EG4" s="89"/>
      <c r="EH4" s="89"/>
      <c r="EI4" s="89"/>
      <c r="EJ4" s="89"/>
      <c r="EK4" s="89"/>
      <c r="EL4" s="89"/>
      <c r="EM4" s="89"/>
      <c r="EN4" s="89"/>
    </row>
    <row r="5" spans="1:144">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c r="A6" s="28" t="s">
        <v>104</v>
      </c>
      <c r="B6" s="33">
        <f>B7</f>
        <v>2017</v>
      </c>
      <c r="C6" s="33">
        <f t="shared" ref="C6:W6" si="3">C7</f>
        <v>52124</v>
      </c>
      <c r="D6" s="33">
        <f t="shared" si="3"/>
        <v>46</v>
      </c>
      <c r="E6" s="33">
        <f t="shared" si="3"/>
        <v>1</v>
      </c>
      <c r="F6" s="33">
        <f t="shared" si="3"/>
        <v>0</v>
      </c>
      <c r="G6" s="33">
        <f t="shared" si="3"/>
        <v>1</v>
      </c>
      <c r="H6" s="33" t="str">
        <f t="shared" si="3"/>
        <v>秋田県　大仙市</v>
      </c>
      <c r="I6" s="33" t="str">
        <f t="shared" si="3"/>
        <v>法適用</v>
      </c>
      <c r="J6" s="33" t="str">
        <f t="shared" si="3"/>
        <v>水道事業</v>
      </c>
      <c r="K6" s="33" t="str">
        <f t="shared" si="3"/>
        <v>末端給水事業</v>
      </c>
      <c r="L6" s="33" t="str">
        <f t="shared" si="3"/>
        <v>A5</v>
      </c>
      <c r="M6" s="33" t="str">
        <f t="shared" si="3"/>
        <v>非設置</v>
      </c>
      <c r="N6" s="34" t="str">
        <f t="shared" si="3"/>
        <v>-</v>
      </c>
      <c r="O6" s="34">
        <f t="shared" si="3"/>
        <v>78.290000000000006</v>
      </c>
      <c r="P6" s="34">
        <f t="shared" si="3"/>
        <v>39.520000000000003</v>
      </c>
      <c r="Q6" s="34">
        <f t="shared" si="3"/>
        <v>2870</v>
      </c>
      <c r="R6" s="34">
        <f t="shared" si="3"/>
        <v>83014</v>
      </c>
      <c r="S6" s="34">
        <f t="shared" si="3"/>
        <v>866.77</v>
      </c>
      <c r="T6" s="34">
        <f t="shared" si="3"/>
        <v>95.77</v>
      </c>
      <c r="U6" s="34">
        <f t="shared" si="3"/>
        <v>32594</v>
      </c>
      <c r="V6" s="34">
        <f t="shared" si="3"/>
        <v>49.97</v>
      </c>
      <c r="W6" s="34">
        <f t="shared" si="3"/>
        <v>652.27</v>
      </c>
      <c r="X6" s="35">
        <f>IF(X7="",NA(),X7)</f>
        <v>129.57</v>
      </c>
      <c r="Y6" s="35">
        <f t="shared" ref="Y6:AG6" si="4">IF(Y7="",NA(),Y7)</f>
        <v>132.88999999999999</v>
      </c>
      <c r="Z6" s="35">
        <f t="shared" si="4"/>
        <v>121.99</v>
      </c>
      <c r="AA6" s="35">
        <f t="shared" si="4"/>
        <v>125.17</v>
      </c>
      <c r="AB6" s="35">
        <f t="shared" si="4"/>
        <v>139.91</v>
      </c>
      <c r="AC6" s="35">
        <f t="shared" si="4"/>
        <v>106.89</v>
      </c>
      <c r="AD6" s="35">
        <f t="shared" si="4"/>
        <v>109.04</v>
      </c>
      <c r="AE6" s="35">
        <f t="shared" si="4"/>
        <v>109.64</v>
      </c>
      <c r="AF6" s="35">
        <f t="shared" si="4"/>
        <v>110.95</v>
      </c>
      <c r="AG6" s="35">
        <f t="shared" si="4"/>
        <v>110.68</v>
      </c>
      <c r="AH6" s="34" t="str">
        <f>IF(AH7="","",IF(AH7="-","【-】","【"&amp;SUBSTITUTE(TEXT(AH7,"#,##0.00"),"-","△")&amp;"】"))</f>
        <v>【113.39】</v>
      </c>
      <c r="AI6" s="34">
        <f>IF(AI7="",NA(),AI7)</f>
        <v>0</v>
      </c>
      <c r="AJ6" s="34">
        <f t="shared" ref="AJ6:AR6" si="5">IF(AJ7="",NA(),AJ7)</f>
        <v>0</v>
      </c>
      <c r="AK6" s="34">
        <f t="shared" si="5"/>
        <v>0</v>
      </c>
      <c r="AL6" s="34">
        <f t="shared" si="5"/>
        <v>0</v>
      </c>
      <c r="AM6" s="34">
        <f t="shared" si="5"/>
        <v>0</v>
      </c>
      <c r="AN6" s="35">
        <f t="shared" si="5"/>
        <v>7.76</v>
      </c>
      <c r="AO6" s="35">
        <f t="shared" si="5"/>
        <v>3.77</v>
      </c>
      <c r="AP6" s="35">
        <f t="shared" si="5"/>
        <v>3.62</v>
      </c>
      <c r="AQ6" s="35">
        <f t="shared" si="5"/>
        <v>3.91</v>
      </c>
      <c r="AR6" s="35">
        <f t="shared" si="5"/>
        <v>3.56</v>
      </c>
      <c r="AS6" s="34" t="str">
        <f>IF(AS7="","",IF(AS7="-","【-】","【"&amp;SUBSTITUTE(TEXT(AS7,"#,##0.00"),"-","△")&amp;"】"))</f>
        <v>【0.85】</v>
      </c>
      <c r="AT6" s="35">
        <f>IF(AT7="",NA(),AT7)</f>
        <v>2914.11</v>
      </c>
      <c r="AU6" s="35">
        <f t="shared" ref="AU6:BC6" si="6">IF(AU7="",NA(),AU7)</f>
        <v>814.49</v>
      </c>
      <c r="AV6" s="35">
        <f t="shared" si="6"/>
        <v>864.07</v>
      </c>
      <c r="AW6" s="35">
        <f t="shared" si="6"/>
        <v>978.47</v>
      </c>
      <c r="AX6" s="35">
        <f t="shared" si="6"/>
        <v>950.62</v>
      </c>
      <c r="AY6" s="35">
        <f t="shared" si="6"/>
        <v>909.68</v>
      </c>
      <c r="AZ6" s="35">
        <f t="shared" si="6"/>
        <v>382.09</v>
      </c>
      <c r="BA6" s="35">
        <f t="shared" si="6"/>
        <v>371.31</v>
      </c>
      <c r="BB6" s="35">
        <f t="shared" si="6"/>
        <v>377.63</v>
      </c>
      <c r="BC6" s="35">
        <f t="shared" si="6"/>
        <v>357.34</v>
      </c>
      <c r="BD6" s="34" t="str">
        <f>IF(BD7="","",IF(BD7="-","【-】","【"&amp;SUBSTITUTE(TEXT(BD7,"#,##0.00"),"-","△")&amp;"】"))</f>
        <v>【264.34】</v>
      </c>
      <c r="BE6" s="35">
        <f>IF(BE7="",NA(),BE7)</f>
        <v>290.95999999999998</v>
      </c>
      <c r="BF6" s="35">
        <f t="shared" ref="BF6:BN6" si="7">IF(BF7="",NA(),BF7)</f>
        <v>280.86</v>
      </c>
      <c r="BG6" s="35">
        <f t="shared" si="7"/>
        <v>264.48</v>
      </c>
      <c r="BH6" s="35">
        <f t="shared" si="7"/>
        <v>247.26</v>
      </c>
      <c r="BI6" s="35">
        <f t="shared" si="7"/>
        <v>228.79</v>
      </c>
      <c r="BJ6" s="35">
        <f t="shared" si="7"/>
        <v>382.65</v>
      </c>
      <c r="BK6" s="35">
        <f t="shared" si="7"/>
        <v>385.06</v>
      </c>
      <c r="BL6" s="35">
        <f t="shared" si="7"/>
        <v>373.09</v>
      </c>
      <c r="BM6" s="35">
        <f t="shared" si="7"/>
        <v>364.71</v>
      </c>
      <c r="BN6" s="35">
        <f t="shared" si="7"/>
        <v>373.69</v>
      </c>
      <c r="BO6" s="34" t="str">
        <f>IF(BO7="","",IF(BO7="-","【-】","【"&amp;SUBSTITUTE(TEXT(BO7,"#,##0.00"),"-","△")&amp;"】"))</f>
        <v>【274.27】</v>
      </c>
      <c r="BP6" s="35">
        <f>IF(BP7="",NA(),BP7)</f>
        <v>125.35</v>
      </c>
      <c r="BQ6" s="35">
        <f t="shared" ref="BQ6:BY6" si="8">IF(BQ7="",NA(),BQ7)</f>
        <v>134.11000000000001</v>
      </c>
      <c r="BR6" s="35">
        <f t="shared" si="8"/>
        <v>121.78</v>
      </c>
      <c r="BS6" s="35">
        <f t="shared" si="8"/>
        <v>125.46</v>
      </c>
      <c r="BT6" s="35">
        <f t="shared" si="8"/>
        <v>140.63999999999999</v>
      </c>
      <c r="BU6" s="35">
        <f t="shared" si="8"/>
        <v>96.1</v>
      </c>
      <c r="BV6" s="35">
        <f t="shared" si="8"/>
        <v>99.07</v>
      </c>
      <c r="BW6" s="35">
        <f t="shared" si="8"/>
        <v>99.99</v>
      </c>
      <c r="BX6" s="35">
        <f t="shared" si="8"/>
        <v>100.65</v>
      </c>
      <c r="BY6" s="35">
        <f t="shared" si="8"/>
        <v>99.87</v>
      </c>
      <c r="BZ6" s="34" t="str">
        <f>IF(BZ7="","",IF(BZ7="-","【-】","【"&amp;SUBSTITUTE(TEXT(BZ7,"#,##0.00"),"-","△")&amp;"】"))</f>
        <v>【104.36】</v>
      </c>
      <c r="CA6" s="35">
        <f>IF(CA7="",NA(),CA7)</f>
        <v>161.09</v>
      </c>
      <c r="CB6" s="35">
        <f t="shared" ref="CB6:CJ6" si="9">IF(CB7="",NA(),CB7)</f>
        <v>150.31</v>
      </c>
      <c r="CC6" s="35">
        <f t="shared" si="9"/>
        <v>165.41</v>
      </c>
      <c r="CD6" s="35">
        <f t="shared" si="9"/>
        <v>161.13999999999999</v>
      </c>
      <c r="CE6" s="35">
        <f t="shared" si="9"/>
        <v>143.9</v>
      </c>
      <c r="CF6" s="35">
        <f t="shared" si="9"/>
        <v>178.39</v>
      </c>
      <c r="CG6" s="35">
        <f t="shared" si="9"/>
        <v>173.03</v>
      </c>
      <c r="CH6" s="35">
        <f t="shared" si="9"/>
        <v>171.15</v>
      </c>
      <c r="CI6" s="35">
        <f t="shared" si="9"/>
        <v>170.19</v>
      </c>
      <c r="CJ6" s="35">
        <f t="shared" si="9"/>
        <v>171.81</v>
      </c>
      <c r="CK6" s="34" t="str">
        <f>IF(CK7="","",IF(CK7="-","【-】","【"&amp;SUBSTITUTE(TEXT(CK7,"#,##0.00"),"-","△")&amp;"】"))</f>
        <v>【165.71】</v>
      </c>
      <c r="CL6" s="35">
        <f>IF(CL7="",NA(),CL7)</f>
        <v>74.62</v>
      </c>
      <c r="CM6" s="35">
        <f t="shared" ref="CM6:CU6" si="10">IF(CM7="",NA(),CM7)</f>
        <v>72.790000000000006</v>
      </c>
      <c r="CN6" s="35">
        <f t="shared" si="10"/>
        <v>72.260000000000005</v>
      </c>
      <c r="CO6" s="35">
        <f t="shared" si="10"/>
        <v>73.34</v>
      </c>
      <c r="CP6" s="35">
        <f t="shared" si="10"/>
        <v>75.5</v>
      </c>
      <c r="CQ6" s="35">
        <f t="shared" si="10"/>
        <v>59.23</v>
      </c>
      <c r="CR6" s="35">
        <f t="shared" si="10"/>
        <v>58.58</v>
      </c>
      <c r="CS6" s="35">
        <f t="shared" si="10"/>
        <v>58.53</v>
      </c>
      <c r="CT6" s="35">
        <f t="shared" si="10"/>
        <v>59.01</v>
      </c>
      <c r="CU6" s="35">
        <f t="shared" si="10"/>
        <v>60.03</v>
      </c>
      <c r="CV6" s="34" t="str">
        <f>IF(CV7="","",IF(CV7="-","【-】","【"&amp;SUBSTITUTE(TEXT(CV7,"#,##0.00"),"-","△")&amp;"】"))</f>
        <v>【60.41】</v>
      </c>
      <c r="CW6" s="35">
        <f>IF(CW7="",NA(),CW7)</f>
        <v>89.06</v>
      </c>
      <c r="CX6" s="35">
        <f t="shared" ref="CX6:DF6" si="11">IF(CX7="",NA(),CX7)</f>
        <v>89.35</v>
      </c>
      <c r="CY6" s="35">
        <f t="shared" si="11"/>
        <v>89.46</v>
      </c>
      <c r="CZ6" s="35">
        <f t="shared" si="11"/>
        <v>87.8</v>
      </c>
      <c r="DA6" s="35">
        <f t="shared" si="11"/>
        <v>85.3</v>
      </c>
      <c r="DB6" s="35">
        <f t="shared" si="11"/>
        <v>85.53</v>
      </c>
      <c r="DC6" s="35">
        <f t="shared" si="11"/>
        <v>85.23</v>
      </c>
      <c r="DD6" s="35">
        <f t="shared" si="11"/>
        <v>85.26</v>
      </c>
      <c r="DE6" s="35">
        <f t="shared" si="11"/>
        <v>85.37</v>
      </c>
      <c r="DF6" s="35">
        <f t="shared" si="11"/>
        <v>84.81</v>
      </c>
      <c r="DG6" s="34" t="str">
        <f>IF(DG7="","",IF(DG7="-","【-】","【"&amp;SUBSTITUTE(TEXT(DG7,"#,##0.00"),"-","△")&amp;"】"))</f>
        <v>【89.93】</v>
      </c>
      <c r="DH6" s="35">
        <f>IF(DH7="",NA(),DH7)</f>
        <v>41.99</v>
      </c>
      <c r="DI6" s="35">
        <f t="shared" ref="DI6:DQ6" si="12">IF(DI7="",NA(),DI7)</f>
        <v>43.7</v>
      </c>
      <c r="DJ6" s="35">
        <f t="shared" si="12"/>
        <v>44.88</v>
      </c>
      <c r="DK6" s="35">
        <f t="shared" si="12"/>
        <v>46.64</v>
      </c>
      <c r="DL6" s="35">
        <f t="shared" si="12"/>
        <v>48.14</v>
      </c>
      <c r="DM6" s="35">
        <f t="shared" si="12"/>
        <v>37.340000000000003</v>
      </c>
      <c r="DN6" s="35">
        <f t="shared" si="12"/>
        <v>44.31</v>
      </c>
      <c r="DO6" s="35">
        <f t="shared" si="12"/>
        <v>45.75</v>
      </c>
      <c r="DP6" s="35">
        <f t="shared" si="12"/>
        <v>46.9</v>
      </c>
      <c r="DQ6" s="35">
        <f t="shared" si="12"/>
        <v>47.28</v>
      </c>
      <c r="DR6" s="34" t="str">
        <f>IF(DR7="","",IF(DR7="-","【-】","【"&amp;SUBSTITUTE(TEXT(DR7,"#,##0.00"),"-","△")&amp;"】"))</f>
        <v>【48.12】</v>
      </c>
      <c r="DS6" s="35">
        <f>IF(DS7="",NA(),DS7)</f>
        <v>4.78</v>
      </c>
      <c r="DT6" s="35">
        <f t="shared" ref="DT6:EB6" si="13">IF(DT7="",NA(),DT7)</f>
        <v>5.12</v>
      </c>
      <c r="DU6" s="35">
        <f t="shared" si="13"/>
        <v>5.84</v>
      </c>
      <c r="DV6" s="35">
        <f t="shared" si="13"/>
        <v>5.74</v>
      </c>
      <c r="DW6" s="35">
        <f t="shared" si="13"/>
        <v>19.55</v>
      </c>
      <c r="DX6" s="35">
        <f t="shared" si="13"/>
        <v>8.39</v>
      </c>
      <c r="DY6" s="35">
        <f t="shared" si="13"/>
        <v>10.09</v>
      </c>
      <c r="DZ6" s="35">
        <f t="shared" si="13"/>
        <v>10.54</v>
      </c>
      <c r="EA6" s="35">
        <f t="shared" si="13"/>
        <v>12.03</v>
      </c>
      <c r="EB6" s="35">
        <f t="shared" si="13"/>
        <v>12.19</v>
      </c>
      <c r="EC6" s="34" t="str">
        <f>IF(EC7="","",IF(EC7="-","【-】","【"&amp;SUBSTITUTE(TEXT(EC7,"#,##0.00"),"-","△")&amp;"】"))</f>
        <v>【15.89】</v>
      </c>
      <c r="ED6" s="35">
        <f>IF(ED7="",NA(),ED7)</f>
        <v>1.28</v>
      </c>
      <c r="EE6" s="35">
        <f t="shared" ref="EE6:EM6" si="14">IF(EE7="",NA(),EE7)</f>
        <v>0.64</v>
      </c>
      <c r="EF6" s="35">
        <f t="shared" si="14"/>
        <v>0.12</v>
      </c>
      <c r="EG6" s="35">
        <f t="shared" si="14"/>
        <v>0.28999999999999998</v>
      </c>
      <c r="EH6" s="35">
        <f t="shared" si="14"/>
        <v>0.37</v>
      </c>
      <c r="EI6" s="35">
        <f t="shared" si="14"/>
        <v>0.59</v>
      </c>
      <c r="EJ6" s="35">
        <f t="shared" si="14"/>
        <v>0.6</v>
      </c>
      <c r="EK6" s="35">
        <f t="shared" si="14"/>
        <v>0.56000000000000005</v>
      </c>
      <c r="EL6" s="35">
        <f t="shared" si="14"/>
        <v>0.61</v>
      </c>
      <c r="EM6" s="35">
        <f t="shared" si="14"/>
        <v>0.51</v>
      </c>
      <c r="EN6" s="34" t="str">
        <f>IF(EN7="","",IF(EN7="-","【-】","【"&amp;SUBSTITUTE(TEXT(EN7,"#,##0.00"),"-","△")&amp;"】"))</f>
        <v>【0.69】</v>
      </c>
    </row>
    <row r="7" spans="1:144" s="36" customFormat="1">
      <c r="A7" s="28"/>
      <c r="B7" s="37">
        <v>2017</v>
      </c>
      <c r="C7" s="37">
        <v>52124</v>
      </c>
      <c r="D7" s="37">
        <v>46</v>
      </c>
      <c r="E7" s="37">
        <v>1</v>
      </c>
      <c r="F7" s="37">
        <v>0</v>
      </c>
      <c r="G7" s="37">
        <v>1</v>
      </c>
      <c r="H7" s="37" t="s">
        <v>105</v>
      </c>
      <c r="I7" s="37" t="s">
        <v>106</v>
      </c>
      <c r="J7" s="37" t="s">
        <v>107</v>
      </c>
      <c r="K7" s="37" t="s">
        <v>108</v>
      </c>
      <c r="L7" s="37" t="s">
        <v>109</v>
      </c>
      <c r="M7" s="37" t="s">
        <v>110</v>
      </c>
      <c r="N7" s="38" t="s">
        <v>111</v>
      </c>
      <c r="O7" s="38">
        <v>78.290000000000006</v>
      </c>
      <c r="P7" s="38">
        <v>39.520000000000003</v>
      </c>
      <c r="Q7" s="38">
        <v>2870</v>
      </c>
      <c r="R7" s="38">
        <v>83014</v>
      </c>
      <c r="S7" s="38">
        <v>866.77</v>
      </c>
      <c r="T7" s="38">
        <v>95.77</v>
      </c>
      <c r="U7" s="38">
        <v>32594</v>
      </c>
      <c r="V7" s="38">
        <v>49.97</v>
      </c>
      <c r="W7" s="38">
        <v>652.27</v>
      </c>
      <c r="X7" s="38">
        <v>129.57</v>
      </c>
      <c r="Y7" s="38">
        <v>132.88999999999999</v>
      </c>
      <c r="Z7" s="38">
        <v>121.99</v>
      </c>
      <c r="AA7" s="38">
        <v>125.17</v>
      </c>
      <c r="AB7" s="38">
        <v>139.91</v>
      </c>
      <c r="AC7" s="38">
        <v>106.89</v>
      </c>
      <c r="AD7" s="38">
        <v>109.04</v>
      </c>
      <c r="AE7" s="38">
        <v>109.64</v>
      </c>
      <c r="AF7" s="38">
        <v>110.95</v>
      </c>
      <c r="AG7" s="38">
        <v>110.68</v>
      </c>
      <c r="AH7" s="38">
        <v>113.39</v>
      </c>
      <c r="AI7" s="38">
        <v>0</v>
      </c>
      <c r="AJ7" s="38">
        <v>0</v>
      </c>
      <c r="AK7" s="38">
        <v>0</v>
      </c>
      <c r="AL7" s="38">
        <v>0</v>
      </c>
      <c r="AM7" s="38">
        <v>0</v>
      </c>
      <c r="AN7" s="38">
        <v>7.76</v>
      </c>
      <c r="AO7" s="38">
        <v>3.77</v>
      </c>
      <c r="AP7" s="38">
        <v>3.62</v>
      </c>
      <c r="AQ7" s="38">
        <v>3.91</v>
      </c>
      <c r="AR7" s="38">
        <v>3.56</v>
      </c>
      <c r="AS7" s="38">
        <v>0.85</v>
      </c>
      <c r="AT7" s="38">
        <v>2914.11</v>
      </c>
      <c r="AU7" s="38">
        <v>814.49</v>
      </c>
      <c r="AV7" s="38">
        <v>864.07</v>
      </c>
      <c r="AW7" s="38">
        <v>978.47</v>
      </c>
      <c r="AX7" s="38">
        <v>950.62</v>
      </c>
      <c r="AY7" s="38">
        <v>909.68</v>
      </c>
      <c r="AZ7" s="38">
        <v>382.09</v>
      </c>
      <c r="BA7" s="38">
        <v>371.31</v>
      </c>
      <c r="BB7" s="38">
        <v>377.63</v>
      </c>
      <c r="BC7" s="38">
        <v>357.34</v>
      </c>
      <c r="BD7" s="38">
        <v>264.33999999999997</v>
      </c>
      <c r="BE7" s="38">
        <v>290.95999999999998</v>
      </c>
      <c r="BF7" s="38">
        <v>280.86</v>
      </c>
      <c r="BG7" s="38">
        <v>264.48</v>
      </c>
      <c r="BH7" s="38">
        <v>247.26</v>
      </c>
      <c r="BI7" s="38">
        <v>228.79</v>
      </c>
      <c r="BJ7" s="38">
        <v>382.65</v>
      </c>
      <c r="BK7" s="38">
        <v>385.06</v>
      </c>
      <c r="BL7" s="38">
        <v>373.09</v>
      </c>
      <c r="BM7" s="38">
        <v>364.71</v>
      </c>
      <c r="BN7" s="38">
        <v>373.69</v>
      </c>
      <c r="BO7" s="38">
        <v>274.27</v>
      </c>
      <c r="BP7" s="38">
        <v>125.35</v>
      </c>
      <c r="BQ7" s="38">
        <v>134.11000000000001</v>
      </c>
      <c r="BR7" s="38">
        <v>121.78</v>
      </c>
      <c r="BS7" s="38">
        <v>125.46</v>
      </c>
      <c r="BT7" s="38">
        <v>140.63999999999999</v>
      </c>
      <c r="BU7" s="38">
        <v>96.1</v>
      </c>
      <c r="BV7" s="38">
        <v>99.07</v>
      </c>
      <c r="BW7" s="38">
        <v>99.99</v>
      </c>
      <c r="BX7" s="38">
        <v>100.65</v>
      </c>
      <c r="BY7" s="38">
        <v>99.87</v>
      </c>
      <c r="BZ7" s="38">
        <v>104.36</v>
      </c>
      <c r="CA7" s="38">
        <v>161.09</v>
      </c>
      <c r="CB7" s="38">
        <v>150.31</v>
      </c>
      <c r="CC7" s="38">
        <v>165.41</v>
      </c>
      <c r="CD7" s="38">
        <v>161.13999999999999</v>
      </c>
      <c r="CE7" s="38">
        <v>143.9</v>
      </c>
      <c r="CF7" s="38">
        <v>178.39</v>
      </c>
      <c r="CG7" s="38">
        <v>173.03</v>
      </c>
      <c r="CH7" s="38">
        <v>171.15</v>
      </c>
      <c r="CI7" s="38">
        <v>170.19</v>
      </c>
      <c r="CJ7" s="38">
        <v>171.81</v>
      </c>
      <c r="CK7" s="38">
        <v>165.71</v>
      </c>
      <c r="CL7" s="38">
        <v>74.62</v>
      </c>
      <c r="CM7" s="38">
        <v>72.790000000000006</v>
      </c>
      <c r="CN7" s="38">
        <v>72.260000000000005</v>
      </c>
      <c r="CO7" s="38">
        <v>73.34</v>
      </c>
      <c r="CP7" s="38">
        <v>75.5</v>
      </c>
      <c r="CQ7" s="38">
        <v>59.23</v>
      </c>
      <c r="CR7" s="38">
        <v>58.58</v>
      </c>
      <c r="CS7" s="38">
        <v>58.53</v>
      </c>
      <c r="CT7" s="38">
        <v>59.01</v>
      </c>
      <c r="CU7" s="38">
        <v>60.03</v>
      </c>
      <c r="CV7" s="38">
        <v>60.41</v>
      </c>
      <c r="CW7" s="38">
        <v>89.06</v>
      </c>
      <c r="CX7" s="38">
        <v>89.35</v>
      </c>
      <c r="CY7" s="38">
        <v>89.46</v>
      </c>
      <c r="CZ7" s="38">
        <v>87.8</v>
      </c>
      <c r="DA7" s="38">
        <v>85.3</v>
      </c>
      <c r="DB7" s="38">
        <v>85.53</v>
      </c>
      <c r="DC7" s="38">
        <v>85.23</v>
      </c>
      <c r="DD7" s="38">
        <v>85.26</v>
      </c>
      <c r="DE7" s="38">
        <v>85.37</v>
      </c>
      <c r="DF7" s="38">
        <v>84.81</v>
      </c>
      <c r="DG7" s="38">
        <v>89.93</v>
      </c>
      <c r="DH7" s="38">
        <v>41.99</v>
      </c>
      <c r="DI7" s="38">
        <v>43.7</v>
      </c>
      <c r="DJ7" s="38">
        <v>44.88</v>
      </c>
      <c r="DK7" s="38">
        <v>46.64</v>
      </c>
      <c r="DL7" s="38">
        <v>48.14</v>
      </c>
      <c r="DM7" s="38">
        <v>37.340000000000003</v>
      </c>
      <c r="DN7" s="38">
        <v>44.31</v>
      </c>
      <c r="DO7" s="38">
        <v>45.75</v>
      </c>
      <c r="DP7" s="38">
        <v>46.9</v>
      </c>
      <c r="DQ7" s="38">
        <v>47.28</v>
      </c>
      <c r="DR7" s="38">
        <v>48.12</v>
      </c>
      <c r="DS7" s="38">
        <v>4.78</v>
      </c>
      <c r="DT7" s="38">
        <v>5.12</v>
      </c>
      <c r="DU7" s="38">
        <v>5.84</v>
      </c>
      <c r="DV7" s="38">
        <v>5.74</v>
      </c>
      <c r="DW7" s="38">
        <v>19.55</v>
      </c>
      <c r="DX7" s="38">
        <v>8.39</v>
      </c>
      <c r="DY7" s="38">
        <v>10.09</v>
      </c>
      <c r="DZ7" s="38">
        <v>10.54</v>
      </c>
      <c r="EA7" s="38">
        <v>12.03</v>
      </c>
      <c r="EB7" s="38">
        <v>12.19</v>
      </c>
      <c r="EC7" s="38">
        <v>15.89</v>
      </c>
      <c r="ED7" s="38">
        <v>1.28</v>
      </c>
      <c r="EE7" s="38">
        <v>0.64</v>
      </c>
      <c r="EF7" s="38">
        <v>0.12</v>
      </c>
      <c r="EG7" s="38">
        <v>0.28999999999999998</v>
      </c>
      <c r="EH7" s="38">
        <v>0.37</v>
      </c>
      <c r="EI7" s="38">
        <v>0.59</v>
      </c>
      <c r="EJ7" s="38">
        <v>0.6</v>
      </c>
      <c r="EK7" s="38">
        <v>0.56000000000000005</v>
      </c>
      <c r="EL7" s="38">
        <v>0.61</v>
      </c>
      <c r="EM7" s="38">
        <v>0.51</v>
      </c>
      <c r="EN7" s="38">
        <v>0.69</v>
      </c>
    </row>
    <row r="8" spans="1:144">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DSPCE01773</cp:lastModifiedBy>
  <cp:lastPrinted>2019-01-17T01:07:27Z</cp:lastPrinted>
  <dcterms:created xsi:type="dcterms:W3CDTF">2018-12-03T08:26:39Z</dcterms:created>
  <dcterms:modified xsi:type="dcterms:W3CDTF">2019-02-14T00:32:02Z</dcterms:modified>
</cp:coreProperties>
</file>