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10.254.6.31\庁舎共有\000901\!!!!!!! 各種照会\R6年度\250122【秋田県市町村課130 15時〆】公営企業に係る「経営比較分析表」の分析等について（依頼）\02回答\簡水\"/>
    </mc:Choice>
  </mc:AlternateContent>
  <xr:revisionPtr revIDLastSave="0" documentId="13_ncr:1_{FF918E2C-2B4C-4FFE-A2EB-56F27E37892D}" xr6:coauthVersionLast="36" xr6:coauthVersionMax="36" xr10:uidLastSave="{00000000-0000-0000-0000-000000000000}"/>
  <workbookProtection workbookAlgorithmName="SHA-512" workbookHashValue="b9/QVIBZ+ccHJtaQ9J9cRohv1EEd1xjfM7idVcRzog0JMP3EKWG6m/WlnFbnJQpZaStG/Z5plGjTazybwFf+YA==" workbookSaltValue="/K0OHC+UtFuFARz55K7gIQ=="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W10" i="4" s="1"/>
  <c r="P6" i="5"/>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G85" i="4"/>
  <c r="F85" i="4"/>
  <c r="BB10" i="4"/>
  <c r="AT10" i="4"/>
  <c r="AL10" i="4"/>
  <c r="P10" i="4"/>
  <c r="I10" i="4"/>
  <c r="B10" i="4"/>
  <c r="BB8" i="4"/>
  <c r="AL8" i="4"/>
  <c r="AD8" i="4"/>
  <c r="W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<sst xmlns="http://schemas.openxmlformats.org/spreadsheetml/2006/main" count="228" uniqueCount="112">
  <si>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</si>
  <si>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</si>
  <si>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</si>
  <si>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</si>
  <si>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</si>
  <si>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</si>
  <si>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</si>
  <si>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</si>
  <si>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</si>
  <si>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</si>
  <si>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</si>
  <si>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</si>
  <si>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</si>
  <si>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</si>
  <si>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</si>
  <si>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</si>
  <si>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</si>
  <si>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</si>
  <si>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</si>
  <si>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</si>
  <si>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</si>
  <si>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</si>
  <si>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</si>
  <si>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</si>
  <si>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</si>
  <si>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</si>
  <si>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</si>
  <si>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</si>
  <si>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</si>
  <si>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</si>
  <si>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</si>
  <si>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</si>
  <si>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</si>
  <si>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</si>
  <si>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</si>
  <si>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</si>
  <si>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</si>
  <si>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</si>
  <si>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</si>
  <si>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</si>
  <si>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</si>
  <si>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</si>
  <si>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</si>
  <si>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</si>
  <si>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</si>
  <si>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</si>
  <si>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</si>
  <si>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</si>
  <si>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</si>
  <si>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</si>
  <si>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</si>
  <si>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</si>
  <si>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</si>
  <si>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</si>
  <si>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</si>
  <si>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</si>
  <si>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</si>
  <si>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</si>
  <si>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</si>
  <si>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</si>
  <si>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</si>
  <si>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</si>
  <si>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</si>
  <si>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</si>
  <si>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</si>
  <si>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</si>
  <si>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</si>
  <si>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</si>
  <si>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</si>
  <si>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</si>
  <si>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</si>
  <si>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</si>
  <si>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</si>
  <si>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</si>
  <si>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</si>
  <si>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</si>
  <si>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</si>
  <si>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</si>
  <si>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</si>
  <si>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</si>
  <si>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</si>
  <si>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</si>
  <si>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</si>
  <si>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</si>
  <si>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</si>
  <si>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</si>
  <si>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</si>
  <si>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</si>
  <si>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</si>
  <si>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</si>
  <si>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</si>
  <si>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</si>
  <si>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</si>
  <si>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大仙市</t>
  </si>
  <si>
    <t>法適用</t>
  </si>
  <si>
    <t>水道事業</t>
  </si>
  <si>
    <t>簡易水道事業</t>
  </si>
  <si>
    <t>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</si>
  <si>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</si>
  <si>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</si>
  <si>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</si>
  <si>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</si>
  <si>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</si>
  <si>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</si>
  <si>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</si>
  <si>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</si>
  <si>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</si>
  <si>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</si>
  <si>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</si>
  <si>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有形固定資産減価償却率は全国平均を上回っている。
　管路経年化率については、全国平均に比べ、低水準であるが、昭和５０年代にかけて布設された管路が次々と耐用年数を迎えているため上昇傾向にある。
　管路更新率についても全国平均に比べ低い数値となっている。令和５年度は水道未普及地域解消事業に取り組んでおり、事業完了とともに増加が見込まれる。
　将来の人口減少や節水型生活様式の定着等により水需要がより低迷し、水道料金収入の減少が見込まれる中で、老朽化していく管路や施設を更新するための財源確保は容易ではない。今後、長寿命化、施設統合等による更新費用の抑制や平準化が必要となってくる。
　このため、中長期的な視点から施設・財政両面の健全性を確保し、持続可能な水道事業運営のため、計画的に管路や施設の更新に努めていく。特に管路については、濁り水や漏水事故が多発している箇所を優先的に更新することで、施設の維持管理に努め、水道水の安定供給に取り組んでいく。</t>
    <phoneticPr fontId="4"/>
  </si>
  <si>
    <t>　当市の簡易水道事業会計は、平成２９年度より公営企業会計に移行しており、経営状況をより正確に把握し、効率的な運営に努めている。
　しかしながら２０の簡易水道事業を有し、施設数も１００を超えていることなどから、維持管理にかかる費用が高額となっており、一般会計からの基準内ではあるものの繰入金に依存し運営されている現状であり、安定した給水を維持するためにも経営基盤の強化が急務となっている。
　持続可能な水道事業運営のため、財政状況や水需要を勘案するとともに費用対効果を十分に検証したうえで施設整備事業を推進することや、身の丈にあった事業計画を策定し、効率的な予算の執行に取り組むことで、経営の健全性と効率性の向上が図られ、生活に欠かすことのできない重要なライフラインの持続に繋がっていくものと考えている。</t>
    <phoneticPr fontId="4"/>
  </si>
  <si>
    <t>　経常収支比率は100％を上回って推移しているが、一般会計からの基準内繰入金による影響が大きく、営業収支比率では100％を下回っている状況にある。今後、人口減少と比例して水需要も減少し、給水収益の減少が見込まれるため、費用の抑制に取り組み、適正な経営管理に努めていく必要がある。
　流動比率は依然100％を下回り、全国平均と比較しても大幅に低い数値となっている。法適化をしてまだ７年目であり、現金預金が少ないことも大きく影響している。今後、経営の改善により流動資産の増加に努め、実施事業を精査しながら適正管理に努めていく。
　企業債残高対給水収益比率は、投資的経費の財源を企業債に依存せざるを得ない現状により、数値が全国平均より高い状況である。費用対効果や施設の統廃合等の検討を行いながら企業債借入の抑制を図っていく。
　料金回収率は全国平均を上回るものの100％を下回り、給水に係る費用が給水収益で賄えていない状況にある。給水収益の大幅な増加が見込めないため、施設の統廃合等により維持管理にかかる費用を抑え、経営の改善に努めていく必要がある。
　　給水原価は全国平均と比べると高くなっている。適正価格を維持していくために、企業努力による費用削減及び、有収水量の増加に取り組む必要がある。
　施設利用率は、50％程度の利用率であり、将来の給水人口の減少等を踏まえれば、今後さらに下降していくことが見込まれている。施設の統廃合やダウンサイジング等、適切な水道規模の構築の検討が必要である。
　有収率は全国平均と比べわずかに減少している、全国平均比較するとわずかに上回っているものの、一部の地域で頻繁に漏水が発生している現状もあり、配水量の効率性を図るため、施設や設備の適切な維持管理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</si>
</sst>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1.31</c:v>
                </c:pt>
                <c:pt idx="1">
                  <c:v>0.22</c:v>
                </c:pt>
                <c:pt idx="2">
                  <c:v>0.25</c:v>
                </c:pt>
                <c:pt idx="3">
                  <c:v>0.28000000000000003</c:v>
                </c:pt>
                <c:pt idx="4">
                  <c:v>0.01</c:v>
                </c:pt>
              </c:numCache>
            </c:numRef>
          </c:val>
          <c:extLst>
            <c:ext xmlns:c16="http://schemas.microsoft.com/office/drawing/2014/chart" uri="{C3380CC4-5D6E-409C-BE32-E72D297353CC}">
              <c16:uniqueId val="{00000000-DC0F-4F6B-B272-14B8571662C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#N/A</c:v>
                </c:pt>
                <c:pt idx="1">
                  <c:v>0.19</c:v>
                </c:pt>
                <c:pt idx="2">
                  <c:v>0.4</c:v>
                </c:pt>
                <c:pt idx="3">
                  <c:v>0.38</c:v>
                </c:pt>
                <c:pt idx="4">
                  <c:v>0.15</c:v>
                </c:pt>
              </c:numCache>
            </c:numRef>
          </c:val>
          <c:smooth val="0"/>
          <c:extLst>
            <c:ext xmlns:c16="http://schemas.microsoft.com/office/drawing/2014/chart" uri="{C3380CC4-5D6E-409C-BE32-E72D297353CC}">
              <c16:uniqueId val="{00000001-DC0F-4F6B-B272-14B8571662C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105.16</c:v>
                </c:pt>
                <c:pt idx="1">
                  <c:v>107.79</c:v>
                </c:pt>
                <c:pt idx="2">
                  <c:v>113.64</c:v>
                </c:pt>
                <c:pt idx="3">
                  <c:v>116.05</c:v>
                </c:pt>
                <c:pt idx="4">
                  <c:v>119.54</c:v>
                </c:pt>
              </c:numCache>
            </c:numRef>
          </c:val>
          <c:extLst>
            <c:ext xmlns:c16="http://schemas.microsoft.com/office/drawing/2014/chart" uri="{C3380CC4-5D6E-409C-BE32-E72D297353CC}">
              <c16:uniqueId val="{00000000-7985-41D1-BE6A-FC0DA6355E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formatCode="#,##0.00;&quot;△&quot;#,##0.00">
                  <c:v>#N/A</c:v>
                </c:pt>
                <c:pt idx="1">
                  <c:v>98</c:v>
                </c:pt>
                <c:pt idx="2">
                  <c:v>115.45</c:v>
                </c:pt>
                <c:pt idx="3">
                  <c:v>110.35</c:v>
                </c:pt>
                <c:pt idx="4">
                  <c:v>112.84</c:v>
                </c:pt>
              </c:numCache>
            </c:numRef>
          </c:val>
          <c:smooth val="0"/>
          <c:extLst>
            <c:ext xmlns:c16="http://schemas.microsoft.com/office/drawing/2014/chart" uri="{C3380CC4-5D6E-409C-BE32-E72D297353CC}">
              <c16:uniqueId val="{00000001-7985-41D1-BE6A-FC0DA6355E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13.93</c:v>
                </c:pt>
                <c:pt idx="1">
                  <c:v>18.05</c:v>
                </c:pt>
                <c:pt idx="2">
                  <c:v>21.67</c:v>
                </c:pt>
                <c:pt idx="3">
                  <c:v>24.64</c:v>
                </c:pt>
                <c:pt idx="4">
                  <c:v>28.25</c:v>
                </c:pt>
              </c:numCache>
            </c:numRef>
          </c:val>
          <c:extLst>
            <c:ext xmlns:c16="http://schemas.microsoft.com/office/drawing/2014/chart" uri="{C3380CC4-5D6E-409C-BE32-E72D297353CC}">
              <c16:uniqueId val="{00000000-E466-433F-8C4E-82D1F37F545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formatCode="#,##0.00;&quot;△&quot;#,##0.00">
                  <c:v>#N/A</c:v>
                </c:pt>
                <c:pt idx="1">
                  <c:v>12.02</c:v>
                </c:pt>
                <c:pt idx="2">
                  <c:v>15.31</c:v>
                </c:pt>
                <c:pt idx="3">
                  <c:v>18.82</c:v>
                </c:pt>
                <c:pt idx="4">
                  <c:v>22.5</c:v>
                </c:pt>
              </c:numCache>
            </c:numRef>
          </c:val>
          <c:smooth val="0"/>
          <c:extLst>
            <c:ext xmlns:c16="http://schemas.microsoft.com/office/drawing/2014/chart" uri="{C3380CC4-5D6E-409C-BE32-E72D297353CC}">
              <c16:uniqueId val="{00000001-E466-433F-8C4E-82D1F37F545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3.59</c:v>
                </c:pt>
                <c:pt idx="1">
                  <c:v>3.58</c:v>
                </c:pt>
                <c:pt idx="2">
                  <c:v>7.1</c:v>
                </c:pt>
                <c:pt idx="3">
                  <c:v>7.46</c:v>
                </c:pt>
                <c:pt idx="4">
                  <c:v>7.48</c:v>
                </c:pt>
              </c:numCache>
            </c:numRef>
          </c:val>
          <c:extLst>
            <c:ext xmlns:c16="http://schemas.microsoft.com/office/drawing/2014/chart" uri="{C3380CC4-5D6E-409C-BE32-E72D297353CC}">
              <c16:uniqueId val="{00000000-0877-4F39-8AD7-474D786703E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#N/A</c:v>
                </c:pt>
                <c:pt idx="1">
                  <c:v>12.11</c:v>
                </c:pt>
                <c:pt idx="2">
                  <c:v>10.57</c:v>
                </c:pt>
                <c:pt idx="3">
                  <c:v>10.6</c:v>
                </c:pt>
                <c:pt idx="4">
                  <c:v>10.35</c:v>
                </c:pt>
              </c:numCache>
            </c:numRef>
          </c:val>
          <c:smooth val="0"/>
          <c:extLst>
            <c:ext xmlns:c16="http://schemas.microsoft.com/office/drawing/2014/chart" uri="{C3380CC4-5D6E-409C-BE32-E72D297353CC}">
              <c16:uniqueId val="{00000001-0877-4F39-8AD7-474D786703E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EE-437B-AA13-6E4435CF63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#N/A</c:v>
                </c:pt>
                <c:pt idx="1">
                  <c:v>17.54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6EE-437B-AA13-6E4435CF63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50.41</c:v>
                </c:pt>
                <c:pt idx="1">
                  <c:v>61.71</c:v>
                </c:pt>
                <c:pt idx="2">
                  <c:v>57.97</c:v>
                </c:pt>
                <c:pt idx="3">
                  <c:v>54.84</c:v>
                </c:pt>
                <c:pt idx="4">
                  <c:v>59.91</c:v>
                </c:pt>
              </c:numCache>
            </c:numRef>
          </c:val>
          <c:extLst>
            <c:ext xmlns:c16="http://schemas.microsoft.com/office/drawing/2014/chart" uri="{C3380CC4-5D6E-409C-BE32-E72D297353CC}">
              <c16:uniqueId val="{00000000-F29D-4D9F-BAA6-E4976F4530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formatCode="#,##0.00;&quot;△&quot;#,##0.00">
                  <c:v>#N/A</c:v>
                </c:pt>
                <c:pt idx="1">
                  <c:v>59.66</c:v>
                </c:pt>
                <c:pt idx="2">
                  <c:v>91.3</c:v>
                </c:pt>
                <c:pt idx="3">
                  <c:v>111.42</c:v>
                </c:pt>
                <c:pt idx="4">
                  <c:v>125.46</c:v>
                </c:pt>
              </c:numCache>
            </c:numRef>
          </c:val>
          <c:smooth val="0"/>
          <c:extLst>
            <c:ext xmlns:c16="http://schemas.microsoft.com/office/drawing/2014/chart" uri="{C3380CC4-5D6E-409C-BE32-E72D297353CC}">
              <c16:uniqueId val="{00000001-F29D-4D9F-BAA6-E4976F4530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1638.28</c:v>
                </c:pt>
                <c:pt idx="1">
                  <c:v>1625.15</c:v>
                </c:pt>
                <c:pt idx="2">
                  <c:v>1605.7</c:v>
                </c:pt>
                <c:pt idx="3">
                  <c:v>1571.82</c:v>
                </c:pt>
                <c:pt idx="4">
                  <c:v>1496.85</c:v>
                </c:pt>
              </c:numCache>
            </c:numRef>
          </c:val>
          <c:extLst>
            <c:ext xmlns:c16="http://schemas.microsoft.com/office/drawing/2014/chart" uri="{C3380CC4-5D6E-409C-BE32-E72D297353CC}">
              <c16:uniqueId val="{00000000-1E63-474E-A8F3-0FB066B19A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formatCode="#,##0.00;&quot;△&quot;#,##0.00">
                  <c:v>#N/A</c:v>
                </c:pt>
                <c:pt idx="1">
                  <c:v>1388.87</c:v>
                </c:pt>
                <c:pt idx="2">
                  <c:v>1185.6600000000001</c:v>
                </c:pt>
                <c:pt idx="3">
                  <c:v>1175.42</c:v>
                </c:pt>
                <c:pt idx="4">
                  <c:v>1156.8499999999999</c:v>
                </c:pt>
              </c:numCache>
            </c:numRef>
          </c:val>
          <c:smooth val="0"/>
          <c:extLst>
            <c:ext xmlns:c16="http://schemas.microsoft.com/office/drawing/2014/chart" uri="{C3380CC4-5D6E-409C-BE32-E72D297353CC}">
              <c16:uniqueId val="{00000001-1E63-474E-A8F3-0FB066B19A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75.23</c:v>
                </c:pt>
                <c:pt idx="1">
                  <c:v>81.180000000000007</c:v>
                </c:pt>
                <c:pt idx="2">
                  <c:v>87.65</c:v>
                </c:pt>
                <c:pt idx="3">
                  <c:v>89.34</c:v>
                </c:pt>
                <c:pt idx="4">
                  <c:v>59.5</c:v>
                </c:pt>
              </c:numCache>
            </c:numRef>
          </c:val>
          <c:extLst>
            <c:ext xmlns:c16="http://schemas.microsoft.com/office/drawing/2014/chart" uri="{C3380CC4-5D6E-409C-BE32-E72D297353CC}">
              <c16:uniqueId val="{00000000-6B08-4CC0-B120-8CD851D8A83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formatCode="#,##0.00;&quot;△&quot;#,##0.00">
                  <c:v>#N/A</c:v>
                </c:pt>
                <c:pt idx="1">
                  <c:v>70.2</c:v>
                </c:pt>
                <c:pt idx="2">
                  <c:v>74.27</c:v>
                </c:pt>
                <c:pt idx="3">
                  <c:v>73.13</c:v>
                </c:pt>
                <c:pt idx="4">
                  <c:v>63.05</c:v>
                </c:pt>
              </c:numCache>
            </c:numRef>
          </c:val>
          <c:smooth val="0"/>
          <c:extLst>
            <c:ext xmlns:c16="http://schemas.microsoft.com/office/drawing/2014/chart" uri="{C3380CC4-5D6E-409C-BE32-E72D297353CC}">
              <c16:uniqueId val="{00000001-6B08-4CC0-B120-8CD851D8A83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322.69</c:v>
                </c:pt>
                <c:pt idx="1">
                  <c:v>298.16000000000003</c:v>
                </c:pt>
                <c:pt idx="2">
                  <c:v>275.58</c:v>
                </c:pt>
                <c:pt idx="3">
                  <c:v>272.27999999999997</c:v>
                </c:pt>
                <c:pt idx="4">
                  <c:v>409.25</c:v>
                </c:pt>
              </c:numCache>
            </c:numRef>
          </c:val>
          <c:extLst>
            <c:ext xmlns:c16="http://schemas.microsoft.com/office/drawing/2014/chart" uri="{C3380CC4-5D6E-409C-BE32-E72D297353CC}">
              <c16:uniqueId val="{00000000-0A6C-49DA-9AB2-532005BDE8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formatCode="#,##0.00;&quot;△&quot;#,##0.00">
                  <c:v>#N/A</c:v>
                </c:pt>
                <c:pt idx="1">
                  <c:v>262.27</c:v>
                </c:pt>
                <c:pt idx="2">
                  <c:v>207.64</c:v>
                </c:pt>
                <c:pt idx="3">
                  <c:v>210.89</c:v>
                </c:pt>
                <c:pt idx="4">
                  <c:v>246.59</c:v>
                </c:pt>
              </c:numCache>
            </c:numRef>
          </c:val>
          <c:smooth val="0"/>
          <c:extLst>
            <c:ext xmlns:c16="http://schemas.microsoft.com/office/drawing/2014/chart" uri="{C3380CC4-5D6E-409C-BE32-E72D297353CC}">
              <c16:uniqueId val="{00000001-0A6C-49DA-9AB2-532005BDE8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53.1</c:v>
                </c:pt>
                <c:pt idx="1">
                  <c:v>54.55</c:v>
                </c:pt>
                <c:pt idx="2">
                  <c:v>53.19</c:v>
                </c:pt>
                <c:pt idx="3">
                  <c:v>54.53</c:v>
                </c:pt>
                <c:pt idx="4">
                  <c:v>56.65</c:v>
                </c:pt>
              </c:numCache>
            </c:numRef>
          </c:val>
          <c:extLst>
            <c:ext xmlns:c16="http://schemas.microsoft.com/office/drawing/2014/chart" uri="{C3380CC4-5D6E-409C-BE32-E72D297353CC}">
              <c16:uniqueId val="{00000000-EE98-4777-ACAE-23EFB73CA19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formatCode="#,##0.00;&quot;△&quot;#,##0.00">
                  <c:v>#N/A</c:v>
                </c:pt>
                <c:pt idx="1">
                  <c:v>50.47</c:v>
                </c:pt>
                <c:pt idx="2">
                  <c:v>55.94</c:v>
                </c:pt>
                <c:pt idx="3">
                  <c:v>57.67</c:v>
                </c:pt>
                <c:pt idx="4">
                  <c:v>54.91</c:v>
                </c:pt>
              </c:numCache>
            </c:numRef>
          </c:val>
          <c:smooth val="0"/>
          <c:extLst>
            <c:ext xmlns:c16="http://schemas.microsoft.com/office/drawing/2014/chart" uri="{C3380CC4-5D6E-409C-BE32-E72D297353CC}">
              <c16:uniqueId val="{00000001-EE98-4777-ACAE-23EFB73CA19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79.2</c:v>
                </c:pt>
                <c:pt idx="1">
                  <c:v>77.02</c:v>
                </c:pt>
                <c:pt idx="2">
                  <c:v>78.56</c:v>
                </c:pt>
                <c:pt idx="3">
                  <c:v>74.349999999999994</c:v>
                </c:pt>
                <c:pt idx="4">
                  <c:v>72.91</c:v>
                </c:pt>
              </c:numCache>
            </c:numRef>
          </c:val>
          <c:extLst>
            <c:ext xmlns:c16="http://schemas.microsoft.com/office/drawing/2014/chart" uri="{C3380CC4-5D6E-409C-BE32-E72D297353CC}">
              <c16:uniqueId val="{00000000-0F37-4D6E-9307-454A9ADE376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formatCode="#,##0.00;&quot;△&quot;#,##0.00">
                  <c:v>#N/A</c:v>
                </c:pt>
                <c:pt idx="1">
                  <c:v>75.38</c:v>
                </c:pt>
                <c:pt idx="2">
                  <c:v>77.709999999999994</c:v>
                </c:pt>
                <c:pt idx="3">
                  <c:v>73.67</c:v>
                </c:pt>
                <c:pt idx="4">
                  <c:v>72.599999999999994</c:v>
                </c:pt>
              </c:numCache>
            </c:numRef>
          </c:val>
          <c:smooth val="0"/>
          <c:extLst>
            <c:ext xmlns:c16="http://schemas.microsoft.com/office/drawing/2014/chart" uri="{C3380CC4-5D6E-409C-BE32-E72D297353CC}">
              <c16:uniqueId val="{00000001-0F37-4D6E-9307-454A9ADE376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40" zoomScaleNormal="40" workbookViewId="0">
      <selection activeCell="DQ44" sqref="DQ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秋田県　大仙市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簡易水道事業</v>
      </c>
      <c r="Q8" s="69"/>
      <c r="R8" s="69"/>
      <c r="S8" s="69"/>
      <c r="T8" s="69"/>
      <c r="U8" s="69"/>
      <c r="V8" s="69"/>
      <c r="W8" s="69" t="str">
        <f>データ!$L$6</f>
        <v>C1</v>
      </c>
      <c r="X8" s="69"/>
      <c r="Y8" s="69"/>
      <c r="Z8" s="69"/>
      <c r="AA8" s="69"/>
      <c r="AB8" s="69"/>
      <c r="AC8" s="69"/>
      <c r="AD8" s="69" t="str">
        <f>データ!$M$6</f>
        <v>自治体職員</v>
      </c>
      <c r="AE8" s="69"/>
      <c r="AF8" s="69"/>
      <c r="AG8" s="69"/>
      <c r="AH8" s="69"/>
      <c r="AI8" s="69"/>
      <c r="AJ8" s="69"/>
      <c r="AK8" s="2"/>
      <c r="AL8" s="52">
        <f>データ!$R$6</f>
        <v>75207</v>
      </c>
      <c r="AM8" s="52"/>
      <c r="AN8" s="52"/>
      <c r="AO8" s="52"/>
      <c r="AP8" s="52"/>
      <c r="AQ8" s="52"/>
      <c r="AR8" s="52"/>
      <c r="AS8" s="52"/>
      <c r="AT8" s="49">
        <f>データ!$S$6</f>
        <v>866.79</v>
      </c>
      <c r="AU8" s="50"/>
      <c r="AV8" s="50"/>
      <c r="AW8" s="50"/>
      <c r="AX8" s="50"/>
      <c r="AY8" s="50"/>
      <c r="AZ8" s="50"/>
      <c r="BA8" s="50"/>
      <c r="BB8" s="39">
        <f>データ!$T$6</f>
        <v>86.76</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42.58</v>
      </c>
      <c r="J10" s="50"/>
      <c r="K10" s="50"/>
      <c r="L10" s="50"/>
      <c r="M10" s="50"/>
      <c r="N10" s="50"/>
      <c r="O10" s="51"/>
      <c r="P10" s="39">
        <f>データ!$P$6</f>
        <v>29.01</v>
      </c>
      <c r="Q10" s="39"/>
      <c r="R10" s="39"/>
      <c r="S10" s="39"/>
      <c r="T10" s="39"/>
      <c r="U10" s="39"/>
      <c r="V10" s="39"/>
      <c r="W10" s="52">
        <f>データ!$Q$6</f>
        <v>4500</v>
      </c>
      <c r="X10" s="52"/>
      <c r="Y10" s="52"/>
      <c r="Z10" s="52"/>
      <c r="AA10" s="52"/>
      <c r="AB10" s="52"/>
      <c r="AC10" s="52"/>
      <c r="AD10" s="2"/>
      <c r="AE10" s="2"/>
      <c r="AF10" s="2"/>
      <c r="AG10" s="2"/>
      <c r="AH10" s="2"/>
      <c r="AI10" s="2"/>
      <c r="AJ10" s="2"/>
      <c r="AK10" s="2"/>
      <c r="AL10" s="52">
        <f>データ!$U$6</f>
        <v>21653</v>
      </c>
      <c r="AM10" s="52"/>
      <c r="AN10" s="52"/>
      <c r="AO10" s="52"/>
      <c r="AP10" s="52"/>
      <c r="AQ10" s="52"/>
      <c r="AR10" s="52"/>
      <c r="AS10" s="52"/>
      <c r="AT10" s="49">
        <f>データ!$V$6</f>
        <v>130.33000000000001</v>
      </c>
      <c r="AU10" s="50"/>
      <c r="AV10" s="50"/>
      <c r="AW10" s="50"/>
      <c r="AX10" s="50"/>
      <c r="AY10" s="50"/>
      <c r="AZ10" s="50"/>
      <c r="BA10" s="50"/>
      <c r="BB10" s="39">
        <f>データ!$W$6</f>
        <v>166.14</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109</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110</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ntk9p/ES/MDG5pTYshMLYbidRKH5pp5Tpz07uvZwjxRtVvo4y1zp6N6jDgEXLXSgP64mKq0fIUvVTqx0wj5D1g==" saltValue="rEvfV8p4bIJge/Z9xIMOs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52124</v>
      </c>
      <c r="D6" s="20">
        <f t="shared" si="3"/>
        <v>46</v>
      </c>
      <c r="E6" s="20">
        <f t="shared" si="3"/>
        <v>1</v>
      </c>
      <c r="F6" s="20">
        <f t="shared" si="3"/>
        <v>0</v>
      </c>
      <c r="G6" s="20">
        <f t="shared" si="3"/>
        <v>5</v>
      </c>
      <c r="H6" s="20" t="str">
        <f t="shared" si="3"/>
        <v>秋田県　大仙市</v>
      </c>
      <c r="I6" s="20" t="str">
        <f t="shared" si="3"/>
        <v>法適用</v>
      </c>
      <c r="J6" s="20" t="str">
        <f t="shared" si="3"/>
        <v>水道事業</v>
      </c>
      <c r="K6" s="20" t="str">
        <f t="shared" si="3"/>
        <v>簡易水道事業</v>
      </c>
      <c r="L6" s="20" t="str">
        <f t="shared" si="3"/>
        <v>C1</v>
      </c>
      <c r="M6" s="20" t="str">
        <f t="shared" si="3"/>
        <v>自治体職員</v>
      </c>
      <c r="N6" s="21" t="str">
        <f t="shared" si="3"/>
        <v>-</v>
      </c>
      <c r="O6" s="21">
        <f t="shared" si="3"/>
        <v>42.58</v>
      </c>
      <c r="P6" s="21">
        <f t="shared" si="3"/>
        <v>29.01</v>
      </c>
      <c r="Q6" s="21">
        <f t="shared" si="3"/>
        <v>4500</v>
      </c>
      <c r="R6" s="21">
        <f t="shared" si="3"/>
        <v>75207</v>
      </c>
      <c r="S6" s="21">
        <f t="shared" si="3"/>
        <v>866.79</v>
      </c>
      <c r="T6" s="21">
        <f t="shared" si="3"/>
        <v>86.76</v>
      </c>
      <c r="U6" s="21">
        <f t="shared" si="3"/>
        <v>21653</v>
      </c>
      <c r="V6" s="21">
        <f t="shared" si="3"/>
        <v>130.33000000000001</v>
      </c>
      <c r="W6" s="21">
        <f t="shared" si="3"/>
        <v>166.14</v>
      </c>
      <c r="X6" s="22">
        <f>IF(X7="",NA(),X7)</f>
        <v>105.16</v>
      </c>
      <c r="Y6" s="22">
        <f t="shared" ref="Y6:AG6" si="4">IF(Y7="",NA(),Y7)</f>
        <v>107.79</v>
      </c>
      <c r="Z6" s="22">
        <f t="shared" si="4"/>
        <v>113.64</v>
      </c>
      <c r="AA6" s="22">
        <f t="shared" si="4"/>
        <v>116.05</v>
      </c>
      <c r="AB6" s="22">
        <f t="shared" si="4"/>
        <v>119.54</v>
      </c>
      <c r="AC6" s="21" t="e">
        <f t="shared" si="4"/>
        <v>#N/A</v>
      </c>
      <c r="AD6" s="22">
        <f t="shared" si="4"/>
        <v>98</v>
      </c>
      <c r="AE6" s="22">
        <f t="shared" si="4"/>
        <v>115.45</v>
      </c>
      <c r="AF6" s="22">
        <f t="shared" si="4"/>
        <v>110.35</v>
      </c>
      <c r="AG6" s="22">
        <f t="shared" si="4"/>
        <v>112.84</v>
      </c>
      <c r="AH6" s="21" t="str">
        <f>IF(AH7="","",IF(AH7="-","【-】","【"&amp;SUBSTITUTE(TEXT(AH7,"#,##0.00"),"-","△")&amp;"】"))</f>
        <v>【103.05】</v>
      </c>
      <c r="AI6" s="21">
        <f>IF(AI7="",NA(),AI7)</f>
        <v>0</v>
      </c>
      <c r="AJ6" s="21">
        <f t="shared" ref="AJ6:AR6" si="5">IF(AJ7="",NA(),AJ7)</f>
        <v>0</v>
      </c>
      <c r="AK6" s="21">
        <f t="shared" si="5"/>
        <v>0</v>
      </c>
      <c r="AL6" s="21">
        <f t="shared" si="5"/>
        <v>0</v>
      </c>
      <c r="AM6" s="21">
        <f t="shared" si="5"/>
        <v>0</v>
      </c>
      <c r="AN6" s="21" t="e">
        <f t="shared" si="5"/>
        <v>#N/A</v>
      </c>
      <c r="AO6" s="22">
        <f t="shared" si="5"/>
        <v>17.54</v>
      </c>
      <c r="AP6" s="21">
        <f t="shared" si="5"/>
        <v>0</v>
      </c>
      <c r="AQ6" s="21">
        <f t="shared" si="5"/>
        <v>0</v>
      </c>
      <c r="AR6" s="21">
        <f t="shared" si="5"/>
        <v>0</v>
      </c>
      <c r="AS6" s="21" t="str">
        <f>IF(AS7="","",IF(AS7="-","【-】","【"&amp;SUBSTITUTE(TEXT(AS7,"#,##0.00"),"-","△")&amp;"】"))</f>
        <v>【30.22】</v>
      </c>
      <c r="AT6" s="22">
        <f>IF(AT7="",NA(),AT7)</f>
        <v>50.41</v>
      </c>
      <c r="AU6" s="22">
        <f t="shared" ref="AU6:BC6" si="6">IF(AU7="",NA(),AU7)</f>
        <v>61.71</v>
      </c>
      <c r="AV6" s="22">
        <f t="shared" si="6"/>
        <v>57.97</v>
      </c>
      <c r="AW6" s="22">
        <f t="shared" si="6"/>
        <v>54.84</v>
      </c>
      <c r="AX6" s="22">
        <f t="shared" si="6"/>
        <v>59.91</v>
      </c>
      <c r="AY6" s="21" t="e">
        <f t="shared" si="6"/>
        <v>#N/A</v>
      </c>
      <c r="AZ6" s="22">
        <f t="shared" si="6"/>
        <v>59.66</v>
      </c>
      <c r="BA6" s="22">
        <f t="shared" si="6"/>
        <v>91.3</v>
      </c>
      <c r="BB6" s="22">
        <f t="shared" si="6"/>
        <v>111.42</v>
      </c>
      <c r="BC6" s="22">
        <f t="shared" si="6"/>
        <v>125.46</v>
      </c>
      <c r="BD6" s="21" t="str">
        <f>IF(BD7="","",IF(BD7="-","【-】","【"&amp;SUBSTITUTE(TEXT(BD7,"#,##0.00"),"-","△")&amp;"】"))</f>
        <v>【179.30】</v>
      </c>
      <c r="BE6" s="22">
        <f>IF(BE7="",NA(),BE7)</f>
        <v>1638.28</v>
      </c>
      <c r="BF6" s="22">
        <f t="shared" ref="BF6:BN6" si="7">IF(BF7="",NA(),BF7)</f>
        <v>1625.15</v>
      </c>
      <c r="BG6" s="22">
        <f t="shared" si="7"/>
        <v>1605.7</v>
      </c>
      <c r="BH6" s="22">
        <f t="shared" si="7"/>
        <v>1571.82</v>
      </c>
      <c r="BI6" s="22">
        <f t="shared" si="7"/>
        <v>1496.85</v>
      </c>
      <c r="BJ6" s="21" t="e">
        <f t="shared" si="7"/>
        <v>#N/A</v>
      </c>
      <c r="BK6" s="22">
        <f t="shared" si="7"/>
        <v>1388.87</v>
      </c>
      <c r="BL6" s="22">
        <f t="shared" si="7"/>
        <v>1185.6600000000001</v>
      </c>
      <c r="BM6" s="22">
        <f t="shared" si="7"/>
        <v>1175.42</v>
      </c>
      <c r="BN6" s="22">
        <f t="shared" si="7"/>
        <v>1156.8499999999999</v>
      </c>
      <c r="BO6" s="21" t="str">
        <f>IF(BO7="","",IF(BO7="-","【-】","【"&amp;SUBSTITUTE(TEXT(BO7,"#,##0.00"),"-","△")&amp;"】"))</f>
        <v>【1,042.45】</v>
      </c>
      <c r="BP6" s="22">
        <f>IF(BP7="",NA(),BP7)</f>
        <v>75.23</v>
      </c>
      <c r="BQ6" s="22">
        <f t="shared" ref="BQ6:BY6" si="8">IF(BQ7="",NA(),BQ7)</f>
        <v>81.180000000000007</v>
      </c>
      <c r="BR6" s="22">
        <f t="shared" si="8"/>
        <v>87.65</v>
      </c>
      <c r="BS6" s="22">
        <f t="shared" si="8"/>
        <v>89.34</v>
      </c>
      <c r="BT6" s="22">
        <f t="shared" si="8"/>
        <v>59.5</v>
      </c>
      <c r="BU6" s="21" t="e">
        <f t="shared" si="8"/>
        <v>#N/A</v>
      </c>
      <c r="BV6" s="22">
        <f t="shared" si="8"/>
        <v>70.2</v>
      </c>
      <c r="BW6" s="22">
        <f t="shared" si="8"/>
        <v>74.27</v>
      </c>
      <c r="BX6" s="22">
        <f t="shared" si="8"/>
        <v>73.13</v>
      </c>
      <c r="BY6" s="22">
        <f t="shared" si="8"/>
        <v>63.05</v>
      </c>
      <c r="BZ6" s="21" t="str">
        <f>IF(BZ7="","",IF(BZ7="-","【-】","【"&amp;SUBSTITUTE(TEXT(BZ7,"#,##0.00"),"-","△")&amp;"】"))</f>
        <v>【57.74】</v>
      </c>
      <c r="CA6" s="22">
        <f>IF(CA7="",NA(),CA7)</f>
        <v>322.69</v>
      </c>
      <c r="CB6" s="22">
        <f t="shared" ref="CB6:CJ6" si="9">IF(CB7="",NA(),CB7)</f>
        <v>298.16000000000003</v>
      </c>
      <c r="CC6" s="22">
        <f t="shared" si="9"/>
        <v>275.58</v>
      </c>
      <c r="CD6" s="22">
        <f t="shared" si="9"/>
        <v>272.27999999999997</v>
      </c>
      <c r="CE6" s="22">
        <f t="shared" si="9"/>
        <v>409.25</v>
      </c>
      <c r="CF6" s="21" t="e">
        <f t="shared" si="9"/>
        <v>#N/A</v>
      </c>
      <c r="CG6" s="22">
        <f t="shared" si="9"/>
        <v>262.27</v>
      </c>
      <c r="CH6" s="22">
        <f t="shared" si="9"/>
        <v>207.64</v>
      </c>
      <c r="CI6" s="22">
        <f t="shared" si="9"/>
        <v>210.89</v>
      </c>
      <c r="CJ6" s="22">
        <f t="shared" si="9"/>
        <v>246.59</v>
      </c>
      <c r="CK6" s="21" t="str">
        <f>IF(CK7="","",IF(CK7="-","【-】","【"&amp;SUBSTITUTE(TEXT(CK7,"#,##0.00"),"-","△")&amp;"】"))</f>
        <v>【285.48】</v>
      </c>
      <c r="CL6" s="22">
        <f>IF(CL7="",NA(),CL7)</f>
        <v>53.1</v>
      </c>
      <c r="CM6" s="22">
        <f t="shared" ref="CM6:CU6" si="10">IF(CM7="",NA(),CM7)</f>
        <v>54.55</v>
      </c>
      <c r="CN6" s="22">
        <f t="shared" si="10"/>
        <v>53.19</v>
      </c>
      <c r="CO6" s="22">
        <f t="shared" si="10"/>
        <v>54.53</v>
      </c>
      <c r="CP6" s="22">
        <f t="shared" si="10"/>
        <v>56.65</v>
      </c>
      <c r="CQ6" s="21" t="e">
        <f t="shared" si="10"/>
        <v>#N/A</v>
      </c>
      <c r="CR6" s="22">
        <f t="shared" si="10"/>
        <v>50.47</v>
      </c>
      <c r="CS6" s="22">
        <f t="shared" si="10"/>
        <v>55.94</v>
      </c>
      <c r="CT6" s="22">
        <f t="shared" si="10"/>
        <v>57.67</v>
      </c>
      <c r="CU6" s="22">
        <f t="shared" si="10"/>
        <v>54.91</v>
      </c>
      <c r="CV6" s="21" t="str">
        <f>IF(CV7="","",IF(CV7="-","【-】","【"&amp;SUBSTITUTE(TEXT(CV7,"#,##0.00"),"-","△")&amp;"】"))</f>
        <v>【53.73】</v>
      </c>
      <c r="CW6" s="22">
        <f>IF(CW7="",NA(),CW7)</f>
        <v>79.2</v>
      </c>
      <c r="CX6" s="22">
        <f t="shared" ref="CX6:DF6" si="11">IF(CX7="",NA(),CX7)</f>
        <v>77.02</v>
      </c>
      <c r="CY6" s="22">
        <f t="shared" si="11"/>
        <v>78.56</v>
      </c>
      <c r="CZ6" s="22">
        <f t="shared" si="11"/>
        <v>74.349999999999994</v>
      </c>
      <c r="DA6" s="22">
        <f t="shared" si="11"/>
        <v>72.91</v>
      </c>
      <c r="DB6" s="21" t="e">
        <f t="shared" si="11"/>
        <v>#N/A</v>
      </c>
      <c r="DC6" s="22">
        <f t="shared" si="11"/>
        <v>75.38</v>
      </c>
      <c r="DD6" s="22">
        <f t="shared" si="11"/>
        <v>77.709999999999994</v>
      </c>
      <c r="DE6" s="22">
        <f t="shared" si="11"/>
        <v>73.67</v>
      </c>
      <c r="DF6" s="22">
        <f t="shared" si="11"/>
        <v>72.599999999999994</v>
      </c>
      <c r="DG6" s="21" t="str">
        <f>IF(DG7="","",IF(DG7="-","【-】","【"&amp;SUBSTITUTE(TEXT(DG7,"#,##0.00"),"-","△")&amp;"】"))</f>
        <v>【71.52】</v>
      </c>
      <c r="DH6" s="22">
        <f>IF(DH7="",NA(),DH7)</f>
        <v>13.93</v>
      </c>
      <c r="DI6" s="22">
        <f t="shared" ref="DI6:DQ6" si="12">IF(DI7="",NA(),DI7)</f>
        <v>18.05</v>
      </c>
      <c r="DJ6" s="22">
        <f t="shared" si="12"/>
        <v>21.67</v>
      </c>
      <c r="DK6" s="22">
        <f t="shared" si="12"/>
        <v>24.64</v>
      </c>
      <c r="DL6" s="22">
        <f t="shared" si="12"/>
        <v>28.25</v>
      </c>
      <c r="DM6" s="21" t="e">
        <f t="shared" si="12"/>
        <v>#N/A</v>
      </c>
      <c r="DN6" s="22">
        <f t="shared" si="12"/>
        <v>12.02</v>
      </c>
      <c r="DO6" s="22">
        <f t="shared" si="12"/>
        <v>15.31</v>
      </c>
      <c r="DP6" s="22">
        <f t="shared" si="12"/>
        <v>18.82</v>
      </c>
      <c r="DQ6" s="22">
        <f t="shared" si="12"/>
        <v>22.5</v>
      </c>
      <c r="DR6" s="21" t="str">
        <f>IF(DR7="","",IF(DR7="-","【-】","【"&amp;SUBSTITUTE(TEXT(DR7,"#,##0.00"),"-","△")&amp;"】"))</f>
        <v>【38.43】</v>
      </c>
      <c r="DS6" s="22">
        <f>IF(DS7="",NA(),DS7)</f>
        <v>3.59</v>
      </c>
      <c r="DT6" s="22">
        <f t="shared" ref="DT6:EB6" si="13">IF(DT7="",NA(),DT7)</f>
        <v>3.58</v>
      </c>
      <c r="DU6" s="22">
        <f t="shared" si="13"/>
        <v>7.1</v>
      </c>
      <c r="DV6" s="22">
        <f t="shared" si="13"/>
        <v>7.46</v>
      </c>
      <c r="DW6" s="22">
        <f t="shared" si="13"/>
        <v>7.48</v>
      </c>
      <c r="DX6" s="21" t="e">
        <f t="shared" si="13"/>
        <v>#N/A</v>
      </c>
      <c r="DY6" s="22">
        <f t="shared" si="13"/>
        <v>12.11</v>
      </c>
      <c r="DZ6" s="22">
        <f t="shared" si="13"/>
        <v>10.57</v>
      </c>
      <c r="EA6" s="22">
        <f t="shared" si="13"/>
        <v>10.6</v>
      </c>
      <c r="EB6" s="22">
        <f t="shared" si="13"/>
        <v>10.35</v>
      </c>
      <c r="EC6" s="21" t="str">
        <f>IF(EC7="","",IF(EC7="-","【-】","【"&amp;SUBSTITUTE(TEXT(EC7,"#,##0.00"),"-","△")&amp;"】"))</f>
        <v>【19.16】</v>
      </c>
      <c r="ED6" s="22">
        <f>IF(ED7="",NA(),ED7)</f>
        <v>1.31</v>
      </c>
      <c r="EE6" s="22">
        <f t="shared" ref="EE6:EM6" si="14">IF(EE7="",NA(),EE7)</f>
        <v>0.22</v>
      </c>
      <c r="EF6" s="22">
        <f t="shared" si="14"/>
        <v>0.25</v>
      </c>
      <c r="EG6" s="22">
        <f t="shared" si="14"/>
        <v>0.28000000000000003</v>
      </c>
      <c r="EH6" s="22">
        <f t="shared" si="14"/>
        <v>0.01</v>
      </c>
      <c r="EI6" s="21" t="e">
        <f t="shared" si="14"/>
        <v>#N/A</v>
      </c>
      <c r="EJ6" s="22">
        <f t="shared" si="14"/>
        <v>0.19</v>
      </c>
      <c r="EK6" s="22">
        <f t="shared" si="14"/>
        <v>0.4</v>
      </c>
      <c r="EL6" s="22">
        <f t="shared" si="14"/>
        <v>0.38</v>
      </c>
      <c r="EM6" s="22">
        <f t="shared" si="14"/>
        <v>0.15</v>
      </c>
      <c r="EN6" s="21" t="str">
        <f>IF(EN7="","",IF(EN7="-","【-】","【"&amp;SUBSTITUTE(TEXT(EN7,"#,##0.00"),"-","△")&amp;"】"))</f>
        <v>【0.49】</v>
      </c>
    </row>
    <row r="7" spans="1:144" s="23" customFormat="1" x14ac:dyDescent="0.15">
      <c r="A7" s="15"/>
      <c r="B7" s="24">
        <v>2023</v>
      </c>
      <c r="C7" s="24">
        <v>52124</v>
      </c>
      <c r="D7" s="24">
        <v>46</v>
      </c>
      <c r="E7" s="24">
        <v>1</v>
      </c>
      <c r="F7" s="24">
        <v>0</v>
      </c>
      <c r="G7" s="24">
        <v>5</v>
      </c>
      <c r="H7" s="24" t="s">
        <v>93</v>
      </c>
      <c r="I7" s="24" t="s">
        <v>94</v>
      </c>
      <c r="J7" s="24" t="s">
        <v>95</v>
      </c>
      <c r="K7" s="24" t="s">
        <v>96</v>
      </c>
      <c r="L7" s="24" t="s">
        <v>97</v>
      </c>
      <c r="M7" s="24" t="s">
        <v>98</v>
      </c>
      <c r="N7" s="25" t="s">
        <v>99</v>
      </c>
      <c r="O7" s="25">
        <v>42.58</v>
      </c>
      <c r="P7" s="25">
        <v>29.01</v>
      </c>
      <c r="Q7" s="25">
        <v>4500</v>
      </c>
      <c r="R7" s="25">
        <v>75207</v>
      </c>
      <c r="S7" s="25">
        <v>866.79</v>
      </c>
      <c r="T7" s="25">
        <v>86.76</v>
      </c>
      <c r="U7" s="25">
        <v>21653</v>
      </c>
      <c r="V7" s="25">
        <v>130.33000000000001</v>
      </c>
      <c r="W7" s="25">
        <v>166.14</v>
      </c>
      <c r="X7" s="25">
        <v>105.16</v>
      </c>
      <c r="Y7" s="25">
        <v>107.79</v>
      </c>
      <c r="Z7" s="25">
        <v>113.64</v>
      </c>
      <c r="AA7" s="25">
        <v>116.05</v>
      </c>
      <c r="AB7" s="25">
        <v>119.54</v>
      </c>
      <c r="AC7" s="25"/>
      <c r="AD7" s="25">
        <v>98</v>
      </c>
      <c r="AE7" s="25">
        <v>115.45</v>
      </c>
      <c r="AF7" s="25">
        <v>110.35</v>
      </c>
      <c r="AG7" s="25">
        <v>112.84</v>
      </c>
      <c r="AH7" s="25">
        <v>103.05</v>
      </c>
      <c r="AI7" s="25">
        <v>0</v>
      </c>
      <c r="AJ7" s="25">
        <v>0</v>
      </c>
      <c r="AK7" s="25">
        <v>0</v>
      </c>
      <c r="AL7" s="25">
        <v>0</v>
      </c>
      <c r="AM7" s="25">
        <v>0</v>
      </c>
      <c r="AN7" s="25"/>
      <c r="AO7" s="25">
        <v>17.54</v>
      </c>
      <c r="AP7" s="25">
        <v>0</v>
      </c>
      <c r="AQ7" s="25">
        <v>0</v>
      </c>
      <c r="AR7" s="25">
        <v>0</v>
      </c>
      <c r="AS7" s="25">
        <v>30.22</v>
      </c>
      <c r="AT7" s="25">
        <v>50.41</v>
      </c>
      <c r="AU7" s="25">
        <v>61.71</v>
      </c>
      <c r="AV7" s="25">
        <v>57.97</v>
      </c>
      <c r="AW7" s="25">
        <v>54.84</v>
      </c>
      <c r="AX7" s="25">
        <v>59.91</v>
      </c>
      <c r="AY7" s="25"/>
      <c r="AZ7" s="25">
        <v>59.66</v>
      </c>
      <c r="BA7" s="25">
        <v>91.3</v>
      </c>
      <c r="BB7" s="25">
        <v>111.42</v>
      </c>
      <c r="BC7" s="25">
        <v>125.46</v>
      </c>
      <c r="BD7" s="25">
        <v>179.3</v>
      </c>
      <c r="BE7" s="25">
        <v>1638.28</v>
      </c>
      <c r="BF7" s="25">
        <v>1625.15</v>
      </c>
      <c r="BG7" s="25">
        <v>1605.7</v>
      </c>
      <c r="BH7" s="25">
        <v>1571.82</v>
      </c>
      <c r="BI7" s="25">
        <v>1496.85</v>
      </c>
      <c r="BJ7" s="25"/>
      <c r="BK7" s="25">
        <v>1388.87</v>
      </c>
      <c r="BL7" s="25">
        <v>1185.6600000000001</v>
      </c>
      <c r="BM7" s="25">
        <v>1175.42</v>
      </c>
      <c r="BN7" s="25">
        <v>1156.8499999999999</v>
      </c>
      <c r="BO7" s="25">
        <v>1042.45</v>
      </c>
      <c r="BP7" s="25">
        <v>75.23</v>
      </c>
      <c r="BQ7" s="25">
        <v>81.180000000000007</v>
      </c>
      <c r="BR7" s="25">
        <v>87.65</v>
      </c>
      <c r="BS7" s="25">
        <v>89.34</v>
      </c>
      <c r="BT7" s="25">
        <v>59.5</v>
      </c>
      <c r="BU7" s="25"/>
      <c r="BV7" s="25">
        <v>70.2</v>
      </c>
      <c r="BW7" s="25">
        <v>74.27</v>
      </c>
      <c r="BX7" s="25">
        <v>73.13</v>
      </c>
      <c r="BY7" s="25">
        <v>63.05</v>
      </c>
      <c r="BZ7" s="25">
        <v>57.74</v>
      </c>
      <c r="CA7" s="25">
        <v>322.69</v>
      </c>
      <c r="CB7" s="25">
        <v>298.16000000000003</v>
      </c>
      <c r="CC7" s="25">
        <v>275.58</v>
      </c>
      <c r="CD7" s="25">
        <v>272.27999999999997</v>
      </c>
      <c r="CE7" s="25">
        <v>409.25</v>
      </c>
      <c r="CF7" s="25"/>
      <c r="CG7" s="25">
        <v>262.27</v>
      </c>
      <c r="CH7" s="25">
        <v>207.64</v>
      </c>
      <c r="CI7" s="25">
        <v>210.89</v>
      </c>
      <c r="CJ7" s="25">
        <v>246.59</v>
      </c>
      <c r="CK7" s="25">
        <v>285.48</v>
      </c>
      <c r="CL7" s="25">
        <v>53.1</v>
      </c>
      <c r="CM7" s="25">
        <v>54.55</v>
      </c>
      <c r="CN7" s="25">
        <v>53.19</v>
      </c>
      <c r="CO7" s="25">
        <v>54.53</v>
      </c>
      <c r="CP7" s="25">
        <v>56.65</v>
      </c>
      <c r="CQ7" s="25"/>
      <c r="CR7" s="25">
        <v>50.47</v>
      </c>
      <c r="CS7" s="25">
        <v>55.94</v>
      </c>
      <c r="CT7" s="25">
        <v>57.67</v>
      </c>
      <c r="CU7" s="25">
        <v>54.91</v>
      </c>
      <c r="CV7" s="25">
        <v>53.73</v>
      </c>
      <c r="CW7" s="25">
        <v>79.2</v>
      </c>
      <c r="CX7" s="25">
        <v>77.02</v>
      </c>
      <c r="CY7" s="25">
        <v>78.56</v>
      </c>
      <c r="CZ7" s="25">
        <v>74.349999999999994</v>
      </c>
      <c r="DA7" s="25">
        <v>72.91</v>
      </c>
      <c r="DB7" s="25"/>
      <c r="DC7" s="25">
        <v>75.38</v>
      </c>
      <c r="DD7" s="25">
        <v>77.709999999999994</v>
      </c>
      <c r="DE7" s="25">
        <v>73.67</v>
      </c>
      <c r="DF7" s="25">
        <v>72.599999999999994</v>
      </c>
      <c r="DG7" s="25">
        <v>71.52</v>
      </c>
      <c r="DH7" s="25">
        <v>13.93</v>
      </c>
      <c r="DI7" s="25">
        <v>18.05</v>
      </c>
      <c r="DJ7" s="25">
        <v>21.67</v>
      </c>
      <c r="DK7" s="25">
        <v>24.64</v>
      </c>
      <c r="DL7" s="25">
        <v>28.25</v>
      </c>
      <c r="DM7" s="25"/>
      <c r="DN7" s="25">
        <v>12.02</v>
      </c>
      <c r="DO7" s="25">
        <v>15.31</v>
      </c>
      <c r="DP7" s="25">
        <v>18.82</v>
      </c>
      <c r="DQ7" s="25">
        <v>22.5</v>
      </c>
      <c r="DR7" s="25">
        <v>38.43</v>
      </c>
      <c r="DS7" s="25">
        <v>3.59</v>
      </c>
      <c r="DT7" s="25">
        <v>3.58</v>
      </c>
      <c r="DU7" s="25">
        <v>7.1</v>
      </c>
      <c r="DV7" s="25">
        <v>7.46</v>
      </c>
      <c r="DW7" s="25">
        <v>7.48</v>
      </c>
      <c r="DX7" s="25"/>
      <c r="DY7" s="25">
        <v>12.11</v>
      </c>
      <c r="DZ7" s="25">
        <v>10.57</v>
      </c>
      <c r="EA7" s="25">
        <v>10.6</v>
      </c>
      <c r="EB7" s="25">
        <v>10.35</v>
      </c>
      <c r="EC7" s="25">
        <v>19.16</v>
      </c>
      <c r="ED7" s="25">
        <v>1.31</v>
      </c>
      <c r="EE7" s="25">
        <v>0.22</v>
      </c>
      <c r="EF7" s="25">
        <v>0.25</v>
      </c>
      <c r="EG7" s="25">
        <v>0.28000000000000003</v>
      </c>
      <c r="EH7" s="25">
        <v>0.01</v>
      </c>
      <c r="EI7" s="25"/>
      <c r="EJ7" s="25">
        <v>0.19</v>
      </c>
      <c r="EK7" s="25">
        <v>0.4</v>
      </c>
      <c r="EL7" s="25">
        <v>0.38</v>
      </c>
      <c r="EM7" s="25">
        <v>0.15</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2025-01-28T23:52:08Z</cp:lastPrinted>
  <dcterms:created xsi:type="dcterms:W3CDTF">2025-01-24T06:44:48Z</dcterms:created>
  <dcterms:modified xsi:type="dcterms:W3CDTF">2025-01-28T23:57:55Z</dcterms:modified>
  <cp:category/>
</cp:coreProperties>
</file>