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10.254.6.31\庁舎共有\000901\!!!!!!! 各種照会\R7年度\260115公営企業に係る「経営比較分析表」の分析・公表について（依頼）\02回答\"/>
    </mc:Choice>
  </mc:AlternateContent>
  <xr:revisionPtr revIDLastSave="0" documentId="13_ncr:1_{85A142D1-69DE-4E98-8266-92A6480F3A08}" xr6:coauthVersionLast="36" xr6:coauthVersionMax="36" xr10:uidLastSave="{00000000-0000-0000-0000-000000000000}"/>
  <workbookProtection workbookAlgorithmName="SHA-512" workbookHashValue="j0N++RWAPrz8RDEEF/mCiqgHRUaoRC4WOz290UIdaln6EagtOtflkSMCDkxqpaUmEE6u9lTSZH9n13yl/DZMgw==" workbookSaltValue="Rx7/iFOpLItk3rZh+tYZC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BB10" i="4"/>
  <c r="AT10" i="4"/>
  <c r="AL10" i="4"/>
  <c r="W10" i="4"/>
  <c r="I10" i="4"/>
  <c r="B10" i="4"/>
  <c r="BB8" i="4"/>
  <c r="AD8" i="4"/>
  <c r="W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<sst xmlns="http://schemas.openxmlformats.org/spreadsheetml/2006/main" count="228" uniqueCount="114">
  <si>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</si>
  <si>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</si>
  <si>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</si>
  <si>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</si>
  <si>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</si>
  <si>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</si>
  <si>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</si>
  <si>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</si>
  <si>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</si>
  <si>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</si>
  <si>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</si>
  <si>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</si>
  <si>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</si>
  <si>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</si>
  <si>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</si>
  <si>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</si>
  <si>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</si>
  <si>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</si>
  <si>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</si>
  <si>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</si>
  <si>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</si>
  <si>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</si>
  <si>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</si>
  <si>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</si>
  <si>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</si>
  <si>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</si>
  <si>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</si>
  <si>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</si>
  <si>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</si>
  <si>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</si>
  <si>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</si>
  <si>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</si>
  <si>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</si>
  <si>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</si>
  <si>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</si>
  <si>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</si>
  <si>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</si>
  <si>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</si>
  <si>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</si>
  <si>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</si>
  <si>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</si>
  <si>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</si>
  <si>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</si>
  <si>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</si>
  <si>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</si>
  <si>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</si>
  <si>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</si>
  <si>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</si>
  <si>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</si>
  <si>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</si>
  <si>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</si>
  <si>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</si>
  <si>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</si>
  <si>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</si>
  <si>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</si>
  <si>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</si>
  <si>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</si>
  <si>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</si>
  <si>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</si>
  <si>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</si>
  <si>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</si>
  <si>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</si>
  <si>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</si>
  <si>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</si>
  <si>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</si>
  <si>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</si>
  <si>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</si>
  <si>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</si>
  <si>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</si>
  <si>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</si>
  <si>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</si>
  <si>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</si>
  <si>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</si>
  <si>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</si>
  <si>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</si>
  <si>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</si>
  <si>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</si>
  <si>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</si>
  <si>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</si>
  <si>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</si>
  <si>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</si>
  <si>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</si>
  <si>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</si>
  <si>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</si>
  <si>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</si>
  <si>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</si>
  <si>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</si>
  <si>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</si>
  <si>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</si>
  <si>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</si>
  <si>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</si>
  <si>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</si>
  <si>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</si>
  <si>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大仙市</t>
  </si>
  <si>
    <t>法適用</t>
  </si>
  <si>
    <t>水道事業</t>
  </si>
  <si>
    <t>簡易水道事業</t>
  </si>
  <si>
    <t>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</si>
  <si>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</si>
  <si>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</si>
  <si>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</si>
  <si>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</si>
  <si>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</si>
  <si>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</si>
  <si>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</si>
  <si>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</si>
  <si>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</si>
  <si>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</si>
  <si>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</si>
  <si>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</si>
  <si>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</si>
  <si>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100％を上回って推移しているが、一般会計からの基準内繰入金による影響が大きく、営業収支比率では100％を下回っている状況にある。今後、人口減少と比例して水需要も減少し、給水収益の減少が見込まれるため、費用の抑制に取り組み、適正な経営管理に努めていく必要がある。
　流動比率は依然100％を下回り、全国平均と比較しても大幅に低い数値となっている。法適化をしてまだ８年目であり、現金預金が少ないことも大きく影響している。今後、経営の改善により流動資産の増加に努め、実施事業を精査しながら適正管理に努めていく。
　企業債残高対給水収益比率は、投資的経費の財源を企業債に依存せざるを得ない現状により、数値が全国平均より高い状況である。費用対効果や施設の統廃合等の検討を行いながら企業債借入の抑制を図っていく。
　料金回収率は依然100％を下回り、全国平均と比較しても低い数値となっている。給水に係る費用が給水収益で賄えていない状況にあり、給水収益の大幅な増加が見込めないため、施設の統廃合等により維持管理にかかる費用を抑え、経営の改善に努めていく必要がある。
　給水原価は全国平均と比べると高くなっている。適正価格を維持していくために、企業努力による費用削減及び、有収水量の増加に取り組む必要がある。
　施設利用率は、60％程度の利用率であり、将来の給水人口の減少等を踏まえれば、今後下降していくことが見込まれる。施設の統廃合やダウンサイジング等、適切な水道規模の構築の検討が必要である。
　有収率は全国平均を下回り、昨年度と比べて減少している、一部の地域で頻繁に漏水が発生している現状もあり、配水量の効率性を図るため、施設や設備の適切な維持管理に努める必要がある。</t>
    <rPh sb="367" eb="369">
      <t>イゼン</t>
    </rPh>
    <rPh sb="378" eb="380">
      <t>ゼンコク</t>
    </rPh>
    <rPh sb="380" eb="382">
      <t>ヘイキン</t>
    </rPh>
    <rPh sb="383" eb="385">
      <t>ヒカク</t>
    </rPh>
    <rPh sb="388" eb="389">
      <t>ヒク</t>
    </rPh>
    <rPh sb="390" eb="392">
      <t>スウチ</t>
    </rPh>
    <rPh sb="660" eb="662">
      <t>シタマワ</t>
    </rPh>
    <rPh sb="664" eb="667">
      <t>サクネンド</t>
    </rPh>
    <rPh sb="668" eb="669">
      <t>クラ</t>
    </rPh>
    <phoneticPr fontId="4"/>
  </si>
  <si>
    <t>　有形固定資産減価償却率は増加しているものの、全国平均を下回っている。
　管路経年化率は、全国平均を下回っているが、昭和５０年代にかけて布設された管路が次々と耐用年数を迎えており、今後の上昇が見込まれる。。
　管路更新率は全国平均を下回っているが。令和７年度以降には配水管改良事業を予定しており、今後の上昇が見込まれる。
　将来の人口減少や節水型生活様式の定着等により水需要がより低迷し、水道料金収入の減少が見込まれる中で、老朽化していく管路や施設を更新するための財源確保は容易ではない。今後、長寿命化、施設統合等による更新費用の抑制や平準化が必要となってくる。
　このため、中長期的な視点から施設・財政両面の健全性を確保し、持続可能な水道事業運営のため、計画的に管路や施設の更新に努めていく。特に管路については、漏水多発箇所を優先的に更新することで、施設の維持管理に努め、水道水の安定供給に取り組んでいく。</t>
    <rPh sb="13" eb="15">
      <t>ゾウカ</t>
    </rPh>
    <rPh sb="28" eb="30">
      <t>シタマワ</t>
    </rPh>
    <rPh sb="50" eb="52">
      <t>シタマワ</t>
    </rPh>
    <rPh sb="90" eb="92">
      <t>コンゴ</t>
    </rPh>
    <rPh sb="93" eb="95">
      <t>ジョウショウ</t>
    </rPh>
    <rPh sb="96" eb="98">
      <t>ミコ</t>
    </rPh>
    <rPh sb="116" eb="118">
      <t>シタマワ</t>
    </rPh>
    <rPh sb="124" eb="126">
      <t>レイワ</t>
    </rPh>
    <rPh sb="127" eb="129">
      <t>ネンド</t>
    </rPh>
    <rPh sb="129" eb="131">
      <t>イコウ</t>
    </rPh>
    <rPh sb="148" eb="150">
      <t>コンゴ</t>
    </rPh>
    <rPh sb="151" eb="153">
      <t>ジョウショウ</t>
    </rPh>
    <rPh sb="154" eb="156">
      <t>ミコ</t>
    </rPh>
    <phoneticPr fontId="4"/>
  </si>
  <si>
    <t>　当市の簡易水道事業会計は、平成２９年度より公営企業会計に移行しており、経営状況をより正確に把握し、効率的な運営に努めている。
　しかしながら２０の簡易水道事業を有し、施設数も１００を超えていることなどから、維持管理にかかる費用が高額となっており、繰出基準の範囲内ではあるが、一般会計からの繰入金に依存し運営されている現状であり、安定した給水を維持するためにも経営基盤の強化が急務となっている。
　持続可能な水道事業運営のため、財政状況や水需要を勘案するとともに費用対効果を十分に検証したうえで施設整備事業を推進することや、身の丈にあった事業計画を策定し、効率的な予算の執行に取り組むことで、経営の健全性と効率性の向上が図られ、生活に欠かすことのできない重要なライフラインの持続に繋がっていくものと考えている。</t>
    <rPh sb="124" eb="125">
      <t>ク</t>
    </rPh>
    <rPh sb="125" eb="126">
      <t>ダ</t>
    </rPh>
    <rPh sb="126" eb="128">
      <t>キジュン</t>
    </rPh>
    <rPh sb="129" eb="132">
      <t>ハンイナイ</t>
    </rPh>
    <rPh sb="138" eb="140">
      <t>イッパン</t>
    </rPh>
    <rPh sb="140" eb="142">
      <t>カイケイ</t>
    </rPh>
    <rPh sb="145" eb="147">
      <t>クリイレ</t>
    </rPh>
    <rPh sb="147" eb="148">
      <t>キン</t>
    </rPh>
    <rPh sb="149" eb="151">
      <t>イゾン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</si>
</sst>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0.22</c:v>
                </c:pt>
                <c:pt idx="1">
                  <c:v>0.25</c:v>
                </c:pt>
                <c:pt idx="2">
                  <c:v>0.28000000000000003</c:v>
                </c:pt>
                <c:pt idx="3">
                  <c:v>0.01</c:v>
                </c:pt>
                <c:pt idx="4" formatCode="#,##0.00;&quot;△&quot;#,##0.00">
                  <c:v>0</c:v>
                </c:pt>
              </c:numCache>
            </c:numRef>
          </c:val>
          <c:extLst>
            <c:ext xmlns:c16="http://schemas.microsoft.com/office/drawing/2014/chart" uri="{C3380CC4-5D6E-409C-BE32-E72D297353CC}">
              <c16:uniqueId val="{00000000-1B01-4C54-869B-0DC0EE9EF9A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0.4</c:v>
                </c:pt>
                <c:pt idx="2">
                  <c:v>0.38</c:v>
                </c:pt>
                <c:pt idx="3">
                  <c:v>0.15</c:v>
                </c:pt>
                <c:pt idx="4">
                  <c:v>0.13</c:v>
                </c:pt>
              </c:numCache>
            </c:numRef>
          </c:val>
          <c:smooth val="0"/>
          <c:extLst>
            <c:ext xmlns:c16="http://schemas.microsoft.com/office/drawing/2014/chart" uri="{C3380CC4-5D6E-409C-BE32-E72D297353CC}">
              <c16:uniqueId val="{00000001-1B01-4C54-869B-0DC0EE9EF9A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54.55</c:v>
                </c:pt>
                <c:pt idx="1">
                  <c:v>53.19</c:v>
                </c:pt>
                <c:pt idx="2">
                  <c:v>54.53</c:v>
                </c:pt>
                <c:pt idx="3">
                  <c:v>56.65</c:v>
                </c:pt>
                <c:pt idx="4">
                  <c:v>60.46</c:v>
                </c:pt>
              </c:numCache>
            </c:numRef>
          </c:val>
          <c:extLst>
            <c:ext xmlns:c16="http://schemas.microsoft.com/office/drawing/2014/chart" uri="{C3380CC4-5D6E-409C-BE32-E72D297353CC}">
              <c16:uniqueId val="{00000000-3A96-4960-8670-3BE307EC55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50.47</c:v>
                </c:pt>
                <c:pt idx="1">
                  <c:v>55.94</c:v>
                </c:pt>
                <c:pt idx="2">
                  <c:v>57.67</c:v>
                </c:pt>
                <c:pt idx="3">
                  <c:v>54.91</c:v>
                </c:pt>
                <c:pt idx="4">
                  <c:v>57.38</c:v>
                </c:pt>
              </c:numCache>
            </c:numRef>
          </c:val>
          <c:smooth val="0"/>
          <c:extLst>
            <c:ext xmlns:c16="http://schemas.microsoft.com/office/drawing/2014/chart" uri="{C3380CC4-5D6E-409C-BE32-E72D297353CC}">
              <c16:uniqueId val="{00000001-3A96-4960-8670-3BE307EC55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77.02</c:v>
                </c:pt>
                <c:pt idx="1">
                  <c:v>78.56</c:v>
                </c:pt>
                <c:pt idx="2">
                  <c:v>74.349999999999994</c:v>
                </c:pt>
                <c:pt idx="3">
                  <c:v>72.91</c:v>
                </c:pt>
                <c:pt idx="4">
                  <c:v>68.48</c:v>
                </c:pt>
              </c:numCache>
            </c:numRef>
          </c:val>
          <c:extLst>
            <c:ext xmlns:c16="http://schemas.microsoft.com/office/drawing/2014/chart" uri="{C3380CC4-5D6E-409C-BE32-E72D297353CC}">
              <c16:uniqueId val="{00000000-C461-4A5C-8F3D-FF806C638BA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75.38</c:v>
                </c:pt>
                <c:pt idx="1">
                  <c:v>77.709999999999994</c:v>
                </c:pt>
                <c:pt idx="2">
                  <c:v>73.67</c:v>
                </c:pt>
                <c:pt idx="3">
                  <c:v>72.599999999999994</c:v>
                </c:pt>
                <c:pt idx="4">
                  <c:v>73.58</c:v>
                </c:pt>
              </c:numCache>
            </c:numRef>
          </c:val>
          <c:smooth val="0"/>
          <c:extLst>
            <c:ext xmlns:c16="http://schemas.microsoft.com/office/drawing/2014/chart" uri="{C3380CC4-5D6E-409C-BE32-E72D297353CC}">
              <c16:uniqueId val="{00000001-C461-4A5C-8F3D-FF806C638BA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107.79</c:v>
                </c:pt>
                <c:pt idx="1">
                  <c:v>113.64</c:v>
                </c:pt>
                <c:pt idx="2">
                  <c:v>116.05</c:v>
                </c:pt>
                <c:pt idx="3">
                  <c:v>119.54</c:v>
                </c:pt>
                <c:pt idx="4">
                  <c:v>116.62</c:v>
                </c:pt>
              </c:numCache>
            </c:numRef>
          </c:val>
          <c:extLst>
            <c:ext xmlns:c16="http://schemas.microsoft.com/office/drawing/2014/chart" uri="{C3380CC4-5D6E-409C-BE32-E72D297353CC}">
              <c16:uniqueId val="{00000000-C754-421F-A69E-A6D26069482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98</c:v>
                </c:pt>
                <c:pt idx="1">
                  <c:v>115.45</c:v>
                </c:pt>
                <c:pt idx="2">
                  <c:v>110.35</c:v>
                </c:pt>
                <c:pt idx="3">
                  <c:v>112.84</c:v>
                </c:pt>
                <c:pt idx="4">
                  <c:v>107.13</c:v>
                </c:pt>
              </c:numCache>
            </c:numRef>
          </c:val>
          <c:smooth val="0"/>
          <c:extLst>
            <c:ext xmlns:c16="http://schemas.microsoft.com/office/drawing/2014/chart" uri="{C3380CC4-5D6E-409C-BE32-E72D297353CC}">
              <c16:uniqueId val="{00000001-C754-421F-A69E-A6D26069482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18.05</c:v>
                </c:pt>
                <c:pt idx="1">
                  <c:v>21.67</c:v>
                </c:pt>
                <c:pt idx="2">
                  <c:v>24.64</c:v>
                </c:pt>
                <c:pt idx="3">
                  <c:v>28.25</c:v>
                </c:pt>
                <c:pt idx="4">
                  <c:v>30.61</c:v>
                </c:pt>
              </c:numCache>
            </c:numRef>
          </c:val>
          <c:extLst>
            <c:ext xmlns:c16="http://schemas.microsoft.com/office/drawing/2014/chart" uri="{C3380CC4-5D6E-409C-BE32-E72D297353CC}">
              <c16:uniqueId val="{00000000-20D5-4962-ACA8-5CF66F92E9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12.02</c:v>
                </c:pt>
                <c:pt idx="1">
                  <c:v>15.31</c:v>
                </c:pt>
                <c:pt idx="2">
                  <c:v>18.82</c:v>
                </c:pt>
                <c:pt idx="3">
                  <c:v>22.5</c:v>
                </c:pt>
                <c:pt idx="4">
                  <c:v>37.89</c:v>
                </c:pt>
              </c:numCache>
            </c:numRef>
          </c:val>
          <c:smooth val="0"/>
          <c:extLst>
            <c:ext xmlns:c16="http://schemas.microsoft.com/office/drawing/2014/chart" uri="{C3380CC4-5D6E-409C-BE32-E72D297353CC}">
              <c16:uniqueId val="{00000001-20D5-4962-ACA8-5CF66F92E9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3.58</c:v>
                </c:pt>
                <c:pt idx="1">
                  <c:v>7.1</c:v>
                </c:pt>
                <c:pt idx="2">
                  <c:v>7.46</c:v>
                </c:pt>
                <c:pt idx="3">
                  <c:v>7.48</c:v>
                </c:pt>
                <c:pt idx="4">
                  <c:v>7.42</c:v>
                </c:pt>
              </c:numCache>
            </c:numRef>
          </c:val>
          <c:extLst>
            <c:ext xmlns:c16="http://schemas.microsoft.com/office/drawing/2014/chart" uri="{C3380CC4-5D6E-409C-BE32-E72D297353CC}">
              <c16:uniqueId val="{00000000-D5E9-4274-80F5-4DDBE03ACD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12.11</c:v>
                </c:pt>
                <c:pt idx="1">
                  <c:v>10.57</c:v>
                </c:pt>
                <c:pt idx="2">
                  <c:v>10.6</c:v>
                </c:pt>
                <c:pt idx="3">
                  <c:v>10.35</c:v>
                </c:pt>
                <c:pt idx="4">
                  <c:v>17.37</c:v>
                </c:pt>
              </c:numCache>
            </c:numRef>
          </c:val>
          <c:smooth val="0"/>
          <c:extLst>
            <c:ext xmlns:c16="http://schemas.microsoft.com/office/drawing/2014/chart" uri="{C3380CC4-5D6E-409C-BE32-E72D297353CC}">
              <c16:uniqueId val="{00000001-D5E9-4274-80F5-4DDBE03ACD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4B-4F1E-9E1D-244F7A77A21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17.54</c:v>
                </c:pt>
                <c:pt idx="1">
                  <c:v>0</c:v>
                </c:pt>
                <c:pt idx="2">
                  <c:v>0</c:v>
                </c:pt>
                <c:pt idx="3">
                  <c:v>0</c:v>
                </c:pt>
                <c:pt idx="4" formatCode="#,##0.00;&quot;△&quot;#,##0.00;&quot;-&quot;">
                  <c:v>26.94</c:v>
                </c:pt>
              </c:numCache>
            </c:numRef>
          </c:val>
          <c:smooth val="0"/>
          <c:extLst>
            <c:ext xmlns:c16="http://schemas.microsoft.com/office/drawing/2014/chart" uri="{C3380CC4-5D6E-409C-BE32-E72D297353CC}">
              <c16:uniqueId val="{00000001-354B-4F1E-9E1D-244F7A77A21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61.71</c:v>
                </c:pt>
                <c:pt idx="1">
                  <c:v>57.97</c:v>
                </c:pt>
                <c:pt idx="2">
                  <c:v>54.84</c:v>
                </c:pt>
                <c:pt idx="3">
                  <c:v>59.91</c:v>
                </c:pt>
                <c:pt idx="4">
                  <c:v>62.16</c:v>
                </c:pt>
              </c:numCache>
            </c:numRef>
          </c:val>
          <c:extLst>
            <c:ext xmlns:c16="http://schemas.microsoft.com/office/drawing/2014/chart" uri="{C3380CC4-5D6E-409C-BE32-E72D297353CC}">
              <c16:uniqueId val="{00000000-05F0-4AF3-A565-8857E69168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59.66</c:v>
                </c:pt>
                <c:pt idx="1">
                  <c:v>91.3</c:v>
                </c:pt>
                <c:pt idx="2">
                  <c:v>111.42</c:v>
                </c:pt>
                <c:pt idx="3">
                  <c:v>125.46</c:v>
                </c:pt>
                <c:pt idx="4">
                  <c:v>143.29</c:v>
                </c:pt>
              </c:numCache>
            </c:numRef>
          </c:val>
          <c:smooth val="0"/>
          <c:extLst>
            <c:ext xmlns:c16="http://schemas.microsoft.com/office/drawing/2014/chart" uri="{C3380CC4-5D6E-409C-BE32-E72D297353CC}">
              <c16:uniqueId val="{00000001-05F0-4AF3-A565-8857E69168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1625.15</c:v>
                </c:pt>
                <c:pt idx="1">
                  <c:v>1605.7</c:v>
                </c:pt>
                <c:pt idx="2">
                  <c:v>1571.82</c:v>
                </c:pt>
                <c:pt idx="3">
                  <c:v>1496.85</c:v>
                </c:pt>
                <c:pt idx="4">
                  <c:v>1451.95</c:v>
                </c:pt>
              </c:numCache>
            </c:numRef>
          </c:val>
          <c:extLst>
            <c:ext xmlns:c16="http://schemas.microsoft.com/office/drawing/2014/chart" uri="{C3380CC4-5D6E-409C-BE32-E72D297353CC}">
              <c16:uniqueId val="{00000000-DBE0-488E-BACB-E104CBD53C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1388.87</c:v>
                </c:pt>
                <c:pt idx="1">
                  <c:v>1185.6600000000001</c:v>
                </c:pt>
                <c:pt idx="2">
                  <c:v>1175.42</c:v>
                </c:pt>
                <c:pt idx="3">
                  <c:v>1156.8499999999999</c:v>
                </c:pt>
                <c:pt idx="4">
                  <c:v>925.08</c:v>
                </c:pt>
              </c:numCache>
            </c:numRef>
          </c:val>
          <c:smooth val="0"/>
          <c:extLst>
            <c:ext xmlns:c16="http://schemas.microsoft.com/office/drawing/2014/chart" uri="{C3380CC4-5D6E-409C-BE32-E72D297353CC}">
              <c16:uniqueId val="{00000001-DBE0-488E-BACB-E104CBD53C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81.180000000000007</c:v>
                </c:pt>
                <c:pt idx="1">
                  <c:v>87.65</c:v>
                </c:pt>
                <c:pt idx="2">
                  <c:v>89.34</c:v>
                </c:pt>
                <c:pt idx="3">
                  <c:v>59.5</c:v>
                </c:pt>
                <c:pt idx="4">
                  <c:v>58.54</c:v>
                </c:pt>
              </c:numCache>
            </c:numRef>
          </c:val>
          <c:extLst>
            <c:ext xmlns:c16="http://schemas.microsoft.com/office/drawing/2014/chart" uri="{C3380CC4-5D6E-409C-BE32-E72D297353CC}">
              <c16:uniqueId val="{00000000-7F48-4B9C-A168-0CA6E2C555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70.2</c:v>
                </c:pt>
                <c:pt idx="1">
                  <c:v>74.27</c:v>
                </c:pt>
                <c:pt idx="2">
                  <c:v>73.13</c:v>
                </c:pt>
                <c:pt idx="3">
                  <c:v>63.05</c:v>
                </c:pt>
                <c:pt idx="4">
                  <c:v>71.88</c:v>
                </c:pt>
              </c:numCache>
            </c:numRef>
          </c:val>
          <c:smooth val="0"/>
          <c:extLst>
            <c:ext xmlns:c16="http://schemas.microsoft.com/office/drawing/2014/chart" uri="{C3380CC4-5D6E-409C-BE32-E72D297353CC}">
              <c16:uniqueId val="{00000001-7F48-4B9C-A168-0CA6E2C555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298.16000000000003</c:v>
                </c:pt>
                <c:pt idx="1">
                  <c:v>275.58</c:v>
                </c:pt>
                <c:pt idx="2">
                  <c:v>272.27999999999997</c:v>
                </c:pt>
                <c:pt idx="3">
                  <c:v>409.25</c:v>
                </c:pt>
                <c:pt idx="4">
                  <c:v>417.08</c:v>
                </c:pt>
              </c:numCache>
            </c:numRef>
          </c:val>
          <c:extLst>
            <c:ext xmlns:c16="http://schemas.microsoft.com/office/drawing/2014/chart" uri="{C3380CC4-5D6E-409C-BE32-E72D297353CC}">
              <c16:uniqueId val="{00000000-B388-49EF-9DC8-8A969160AD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262.27</c:v>
                </c:pt>
                <c:pt idx="1">
                  <c:v>207.64</c:v>
                </c:pt>
                <c:pt idx="2">
                  <c:v>210.89</c:v>
                </c:pt>
                <c:pt idx="3">
                  <c:v>246.59</c:v>
                </c:pt>
                <c:pt idx="4">
                  <c:v>235.43</c:v>
                </c:pt>
              </c:numCache>
            </c:numRef>
          </c:val>
          <c:smooth val="0"/>
          <c:extLst>
            <c:ext xmlns:c16="http://schemas.microsoft.com/office/drawing/2014/chart" uri="{C3380CC4-5D6E-409C-BE32-E72D297353CC}">
              <c16:uniqueId val="{00000001-B388-49EF-9DC8-8A969160AD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1" zoomScale="85" zoomScaleNormal="85" workbookViewId="0">
      <selection activeCell="BJ67" sqref="BJ6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秋田県　大仙市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C1</v>
      </c>
      <c r="X8" s="43"/>
      <c r="Y8" s="43"/>
      <c r="Z8" s="43"/>
      <c r="AA8" s="43"/>
      <c r="AB8" s="43"/>
      <c r="AC8" s="43"/>
      <c r="AD8" s="43" t="str">
        <f>データ!$M$6</f>
        <v>自治体職員</v>
      </c>
      <c r="AE8" s="43"/>
      <c r="AF8" s="43"/>
      <c r="AG8" s="43"/>
      <c r="AH8" s="43"/>
      <c r="AI8" s="43"/>
      <c r="AJ8" s="43"/>
      <c r="AK8" s="2"/>
      <c r="AL8" s="44">
        <f>データ!$R$6</f>
        <v>73794</v>
      </c>
      <c r="AM8" s="44"/>
      <c r="AN8" s="44"/>
      <c r="AO8" s="44"/>
      <c r="AP8" s="44"/>
      <c r="AQ8" s="44"/>
      <c r="AR8" s="44"/>
      <c r="AS8" s="44"/>
      <c r="AT8" s="45">
        <f>データ!$S$6</f>
        <v>866.79</v>
      </c>
      <c r="AU8" s="46"/>
      <c r="AV8" s="46"/>
      <c r="AW8" s="46"/>
      <c r="AX8" s="46"/>
      <c r="AY8" s="46"/>
      <c r="AZ8" s="46"/>
      <c r="BA8" s="46"/>
      <c r="BB8" s="47">
        <f>データ!$T$6</f>
        <v>85.13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43.96</v>
      </c>
      <c r="J10" s="46"/>
      <c r="K10" s="46"/>
      <c r="L10" s="46"/>
      <c r="M10" s="46"/>
      <c r="N10" s="46"/>
      <c r="O10" s="80"/>
      <c r="P10" s="47">
        <f>データ!$P$6</f>
        <v>28.94</v>
      </c>
      <c r="Q10" s="47"/>
      <c r="R10" s="47"/>
      <c r="S10" s="47"/>
      <c r="T10" s="47"/>
      <c r="U10" s="47"/>
      <c r="V10" s="47"/>
      <c r="W10" s="44">
        <f>データ!$Q$6</f>
        <v>4500</v>
      </c>
      <c r="X10" s="44"/>
      <c r="Y10" s="44"/>
      <c r="Z10" s="44"/>
      <c r="AA10" s="44"/>
      <c r="AB10" s="44"/>
      <c r="AC10" s="44"/>
      <c r="AD10" s="2"/>
      <c r="AE10" s="2"/>
      <c r="AF10" s="2"/>
      <c r="AG10" s="2"/>
      <c r="AH10" s="2"/>
      <c r="AI10" s="2"/>
      <c r="AJ10" s="2"/>
      <c r="AK10" s="2"/>
      <c r="AL10" s="44">
        <f>データ!$U$6</f>
        <v>21191</v>
      </c>
      <c r="AM10" s="44"/>
      <c r="AN10" s="44"/>
      <c r="AO10" s="44"/>
      <c r="AP10" s="44"/>
      <c r="AQ10" s="44"/>
      <c r="AR10" s="44"/>
      <c r="AS10" s="44"/>
      <c r="AT10" s="45">
        <f>データ!$V$6</f>
        <v>135.74</v>
      </c>
      <c r="AU10" s="46"/>
      <c r="AV10" s="46"/>
      <c r="AW10" s="46"/>
      <c r="AX10" s="46"/>
      <c r="AY10" s="46"/>
      <c r="AZ10" s="46"/>
      <c r="BA10" s="46"/>
      <c r="BB10" s="47">
        <f>データ!$W$6</f>
        <v>156.11000000000001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0v21qOQNx3xcB/xKiKdfJASOFu29YtCRRzY4NeIMt881OrLk6ek8J1hEBelsBidqR550Fi7YbigAc1ZUMIc+lA==" saltValue="IxK6Oautob73Fjxs7jsTb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52124</v>
      </c>
      <c r="D6" s="20">
        <f t="shared" si="3"/>
        <v>46</v>
      </c>
      <c r="E6" s="20">
        <f t="shared" si="3"/>
        <v>1</v>
      </c>
      <c r="F6" s="20">
        <f t="shared" si="3"/>
        <v>0</v>
      </c>
      <c r="G6" s="20">
        <f t="shared" si="3"/>
        <v>5</v>
      </c>
      <c r="H6" s="20" t="str">
        <f t="shared" si="3"/>
        <v>秋田県　大仙市</v>
      </c>
      <c r="I6" s="20" t="str">
        <f t="shared" si="3"/>
        <v>法適用</v>
      </c>
      <c r="J6" s="20" t="str">
        <f t="shared" si="3"/>
        <v>水道事業</v>
      </c>
      <c r="K6" s="20" t="str">
        <f t="shared" si="3"/>
        <v>簡易水道事業</v>
      </c>
      <c r="L6" s="20" t="str">
        <f t="shared" si="3"/>
        <v>C1</v>
      </c>
      <c r="M6" s="20" t="str">
        <f t="shared" si="3"/>
        <v>自治体職員</v>
      </c>
      <c r="N6" s="21" t="str">
        <f t="shared" si="3"/>
        <v>-</v>
      </c>
      <c r="O6" s="21">
        <f t="shared" si="3"/>
        <v>43.96</v>
      </c>
      <c r="P6" s="21">
        <f t="shared" si="3"/>
        <v>28.94</v>
      </c>
      <c r="Q6" s="21">
        <f t="shared" si="3"/>
        <v>4500</v>
      </c>
      <c r="R6" s="21">
        <f t="shared" si="3"/>
        <v>73794</v>
      </c>
      <c r="S6" s="21">
        <f t="shared" si="3"/>
        <v>866.79</v>
      </c>
      <c r="T6" s="21">
        <f t="shared" si="3"/>
        <v>85.13</v>
      </c>
      <c r="U6" s="21">
        <f t="shared" si="3"/>
        <v>21191</v>
      </c>
      <c r="V6" s="21">
        <f t="shared" si="3"/>
        <v>135.74</v>
      </c>
      <c r="W6" s="21">
        <f t="shared" si="3"/>
        <v>156.11000000000001</v>
      </c>
      <c r="X6" s="22">
        <f>IF(X7="",NA(),X7)</f>
        <v>107.79</v>
      </c>
      <c r="Y6" s="22">
        <f t="shared" ref="Y6:AG6" si="4">IF(Y7="",NA(),Y7)</f>
        <v>113.64</v>
      </c>
      <c r="Z6" s="22">
        <f t="shared" si="4"/>
        <v>116.05</v>
      </c>
      <c r="AA6" s="22">
        <f t="shared" si="4"/>
        <v>119.54</v>
      </c>
      <c r="AB6" s="22">
        <f t="shared" si="4"/>
        <v>116.62</v>
      </c>
      <c r="AC6" s="22">
        <f t="shared" si="4"/>
        <v>98</v>
      </c>
      <c r="AD6" s="22">
        <f t="shared" si="4"/>
        <v>115.45</v>
      </c>
      <c r="AE6" s="22">
        <f t="shared" si="4"/>
        <v>110.35</v>
      </c>
      <c r="AF6" s="22">
        <f t="shared" si="4"/>
        <v>112.84</v>
      </c>
      <c r="AG6" s="22">
        <f t="shared" si="4"/>
        <v>107.13</v>
      </c>
      <c r="AH6" s="21" t="str">
        <f>IF(AH7="","",IF(AH7="-","【-】","【"&amp;SUBSTITUTE(TEXT(AH7,"#,##0.00"),"-","△")&amp;"】"))</f>
        <v>【102.02】</v>
      </c>
      <c r="AI6" s="21">
        <f>IF(AI7="",NA(),AI7)</f>
        <v>0</v>
      </c>
      <c r="AJ6" s="21">
        <f t="shared" ref="AJ6:AR6" si="5">IF(AJ7="",NA(),AJ7)</f>
        <v>0</v>
      </c>
      <c r="AK6" s="21">
        <f t="shared" si="5"/>
        <v>0</v>
      </c>
      <c r="AL6" s="21">
        <f t="shared" si="5"/>
        <v>0</v>
      </c>
      <c r="AM6" s="21">
        <f t="shared" si="5"/>
        <v>0</v>
      </c>
      <c r="AN6" s="22">
        <f t="shared" si="5"/>
        <v>17.54</v>
      </c>
      <c r="AO6" s="21">
        <f t="shared" si="5"/>
        <v>0</v>
      </c>
      <c r="AP6" s="21">
        <f t="shared" si="5"/>
        <v>0</v>
      </c>
      <c r="AQ6" s="21">
        <f t="shared" si="5"/>
        <v>0</v>
      </c>
      <c r="AR6" s="22">
        <f t="shared" si="5"/>
        <v>26.94</v>
      </c>
      <c r="AS6" s="21" t="str">
        <f>IF(AS7="","",IF(AS7="-","【-】","【"&amp;SUBSTITUTE(TEXT(AS7,"#,##0.00"),"-","△")&amp;"】"))</f>
        <v>【26.96】</v>
      </c>
      <c r="AT6" s="22">
        <f>IF(AT7="",NA(),AT7)</f>
        <v>61.71</v>
      </c>
      <c r="AU6" s="22">
        <f t="shared" ref="AU6:BC6" si="6">IF(AU7="",NA(),AU7)</f>
        <v>57.97</v>
      </c>
      <c r="AV6" s="22">
        <f t="shared" si="6"/>
        <v>54.84</v>
      </c>
      <c r="AW6" s="22">
        <f t="shared" si="6"/>
        <v>59.91</v>
      </c>
      <c r="AX6" s="22">
        <f t="shared" si="6"/>
        <v>62.16</v>
      </c>
      <c r="AY6" s="22">
        <f t="shared" si="6"/>
        <v>59.66</v>
      </c>
      <c r="AZ6" s="22">
        <f t="shared" si="6"/>
        <v>91.3</v>
      </c>
      <c r="BA6" s="22">
        <f t="shared" si="6"/>
        <v>111.42</v>
      </c>
      <c r="BB6" s="22">
        <f t="shared" si="6"/>
        <v>125.46</v>
      </c>
      <c r="BC6" s="22">
        <f t="shared" si="6"/>
        <v>143.29</v>
      </c>
      <c r="BD6" s="21" t="str">
        <f>IF(BD7="","",IF(BD7="-","【-】","【"&amp;SUBSTITUTE(TEXT(BD7,"#,##0.00"),"-","△")&amp;"】"))</f>
        <v>【142.39】</v>
      </c>
      <c r="BE6" s="22">
        <f>IF(BE7="",NA(),BE7)</f>
        <v>1625.15</v>
      </c>
      <c r="BF6" s="22">
        <f t="shared" ref="BF6:BN6" si="7">IF(BF7="",NA(),BF7)</f>
        <v>1605.7</v>
      </c>
      <c r="BG6" s="22">
        <f t="shared" si="7"/>
        <v>1571.82</v>
      </c>
      <c r="BH6" s="22">
        <f t="shared" si="7"/>
        <v>1496.85</v>
      </c>
      <c r="BI6" s="22">
        <f t="shared" si="7"/>
        <v>1451.95</v>
      </c>
      <c r="BJ6" s="22">
        <f t="shared" si="7"/>
        <v>1388.87</v>
      </c>
      <c r="BK6" s="22">
        <f t="shared" si="7"/>
        <v>1185.6600000000001</v>
      </c>
      <c r="BL6" s="22">
        <f t="shared" si="7"/>
        <v>1175.42</v>
      </c>
      <c r="BM6" s="22">
        <f t="shared" si="7"/>
        <v>1156.8499999999999</v>
      </c>
      <c r="BN6" s="22">
        <f t="shared" si="7"/>
        <v>925.08</v>
      </c>
      <c r="BO6" s="21" t="str">
        <f>IF(BO7="","",IF(BO7="-","【-】","【"&amp;SUBSTITUTE(TEXT(BO7,"#,##0.00"),"-","△")&amp;"】"))</f>
        <v>【1,043.36】</v>
      </c>
      <c r="BP6" s="22">
        <f>IF(BP7="",NA(),BP7)</f>
        <v>81.180000000000007</v>
      </c>
      <c r="BQ6" s="22">
        <f t="shared" ref="BQ6:BY6" si="8">IF(BQ7="",NA(),BQ7)</f>
        <v>87.65</v>
      </c>
      <c r="BR6" s="22">
        <f t="shared" si="8"/>
        <v>89.34</v>
      </c>
      <c r="BS6" s="22">
        <f t="shared" si="8"/>
        <v>59.5</v>
      </c>
      <c r="BT6" s="22">
        <f t="shared" si="8"/>
        <v>58.54</v>
      </c>
      <c r="BU6" s="22">
        <f t="shared" si="8"/>
        <v>70.2</v>
      </c>
      <c r="BV6" s="22">
        <f t="shared" si="8"/>
        <v>74.27</v>
      </c>
      <c r="BW6" s="22">
        <f t="shared" si="8"/>
        <v>73.13</v>
      </c>
      <c r="BX6" s="22">
        <f t="shared" si="8"/>
        <v>63.05</v>
      </c>
      <c r="BY6" s="22">
        <f t="shared" si="8"/>
        <v>71.88</v>
      </c>
      <c r="BZ6" s="21" t="str">
        <f>IF(BZ7="","",IF(BZ7="-","【-】","【"&amp;SUBSTITUTE(TEXT(BZ7,"#,##0.00"),"-","△")&amp;"】"))</f>
        <v>【56.19】</v>
      </c>
      <c r="CA6" s="22">
        <f>IF(CA7="",NA(),CA7)</f>
        <v>298.16000000000003</v>
      </c>
      <c r="CB6" s="22">
        <f t="shared" ref="CB6:CJ6" si="9">IF(CB7="",NA(),CB7)</f>
        <v>275.58</v>
      </c>
      <c r="CC6" s="22">
        <f t="shared" si="9"/>
        <v>272.27999999999997</v>
      </c>
      <c r="CD6" s="22">
        <f t="shared" si="9"/>
        <v>409.25</v>
      </c>
      <c r="CE6" s="22">
        <f t="shared" si="9"/>
        <v>417.08</v>
      </c>
      <c r="CF6" s="22">
        <f t="shared" si="9"/>
        <v>262.27</v>
      </c>
      <c r="CG6" s="22">
        <f t="shared" si="9"/>
        <v>207.64</v>
      </c>
      <c r="CH6" s="22">
        <f t="shared" si="9"/>
        <v>210.89</v>
      </c>
      <c r="CI6" s="22">
        <f t="shared" si="9"/>
        <v>246.59</v>
      </c>
      <c r="CJ6" s="22">
        <f t="shared" si="9"/>
        <v>235.43</v>
      </c>
      <c r="CK6" s="21" t="str">
        <f>IF(CK7="","",IF(CK7="-","【-】","【"&amp;SUBSTITUTE(TEXT(CK7,"#,##0.00"),"-","△")&amp;"】"))</f>
        <v>【285.60】</v>
      </c>
      <c r="CL6" s="22">
        <f>IF(CL7="",NA(),CL7)</f>
        <v>54.55</v>
      </c>
      <c r="CM6" s="22">
        <f t="shared" ref="CM6:CU6" si="10">IF(CM7="",NA(),CM7)</f>
        <v>53.19</v>
      </c>
      <c r="CN6" s="22">
        <f t="shared" si="10"/>
        <v>54.53</v>
      </c>
      <c r="CO6" s="22">
        <f t="shared" si="10"/>
        <v>56.65</v>
      </c>
      <c r="CP6" s="22">
        <f t="shared" si="10"/>
        <v>60.46</v>
      </c>
      <c r="CQ6" s="22">
        <f t="shared" si="10"/>
        <v>50.47</v>
      </c>
      <c r="CR6" s="22">
        <f t="shared" si="10"/>
        <v>55.94</v>
      </c>
      <c r="CS6" s="22">
        <f t="shared" si="10"/>
        <v>57.67</v>
      </c>
      <c r="CT6" s="22">
        <f t="shared" si="10"/>
        <v>54.91</v>
      </c>
      <c r="CU6" s="22">
        <f t="shared" si="10"/>
        <v>57.38</v>
      </c>
      <c r="CV6" s="21" t="str">
        <f>IF(CV7="","",IF(CV7="-","【-】","【"&amp;SUBSTITUTE(TEXT(CV7,"#,##0.00"),"-","△")&amp;"】"))</f>
        <v>【48.33】</v>
      </c>
      <c r="CW6" s="22">
        <f>IF(CW7="",NA(),CW7)</f>
        <v>77.02</v>
      </c>
      <c r="CX6" s="22">
        <f t="shared" ref="CX6:DF6" si="11">IF(CX7="",NA(),CX7)</f>
        <v>78.56</v>
      </c>
      <c r="CY6" s="22">
        <f t="shared" si="11"/>
        <v>74.349999999999994</v>
      </c>
      <c r="CZ6" s="22">
        <f t="shared" si="11"/>
        <v>72.91</v>
      </c>
      <c r="DA6" s="22">
        <f t="shared" si="11"/>
        <v>68.48</v>
      </c>
      <c r="DB6" s="22">
        <f t="shared" si="11"/>
        <v>75.38</v>
      </c>
      <c r="DC6" s="22">
        <f t="shared" si="11"/>
        <v>77.709999999999994</v>
      </c>
      <c r="DD6" s="22">
        <f t="shared" si="11"/>
        <v>73.67</v>
      </c>
      <c r="DE6" s="22">
        <f t="shared" si="11"/>
        <v>72.599999999999994</v>
      </c>
      <c r="DF6" s="22">
        <f t="shared" si="11"/>
        <v>73.58</v>
      </c>
      <c r="DG6" s="21" t="str">
        <f>IF(DG7="","",IF(DG7="-","【-】","【"&amp;SUBSTITUTE(TEXT(DG7,"#,##0.00"),"-","△")&amp;"】"))</f>
        <v>【70.34】</v>
      </c>
      <c r="DH6" s="22">
        <f>IF(DH7="",NA(),DH7)</f>
        <v>18.05</v>
      </c>
      <c r="DI6" s="22">
        <f t="shared" ref="DI6:DQ6" si="12">IF(DI7="",NA(),DI7)</f>
        <v>21.67</v>
      </c>
      <c r="DJ6" s="22">
        <f t="shared" si="12"/>
        <v>24.64</v>
      </c>
      <c r="DK6" s="22">
        <f t="shared" si="12"/>
        <v>28.25</v>
      </c>
      <c r="DL6" s="22">
        <f t="shared" si="12"/>
        <v>30.61</v>
      </c>
      <c r="DM6" s="22">
        <f t="shared" si="12"/>
        <v>12.02</v>
      </c>
      <c r="DN6" s="22">
        <f t="shared" si="12"/>
        <v>15.31</v>
      </c>
      <c r="DO6" s="22">
        <f t="shared" si="12"/>
        <v>18.82</v>
      </c>
      <c r="DP6" s="22">
        <f t="shared" si="12"/>
        <v>22.5</v>
      </c>
      <c r="DQ6" s="22">
        <f t="shared" si="12"/>
        <v>37.89</v>
      </c>
      <c r="DR6" s="21" t="str">
        <f>IF(DR7="","",IF(DR7="-","【-】","【"&amp;SUBSTITUTE(TEXT(DR7,"#,##0.00"),"-","△")&amp;"】"))</f>
        <v>【35.50】</v>
      </c>
      <c r="DS6" s="22">
        <f>IF(DS7="",NA(),DS7)</f>
        <v>3.58</v>
      </c>
      <c r="DT6" s="22">
        <f t="shared" ref="DT6:EB6" si="13">IF(DT7="",NA(),DT7)</f>
        <v>7.1</v>
      </c>
      <c r="DU6" s="22">
        <f t="shared" si="13"/>
        <v>7.46</v>
      </c>
      <c r="DV6" s="22">
        <f t="shared" si="13"/>
        <v>7.48</v>
      </c>
      <c r="DW6" s="22">
        <f t="shared" si="13"/>
        <v>7.42</v>
      </c>
      <c r="DX6" s="22">
        <f t="shared" si="13"/>
        <v>12.11</v>
      </c>
      <c r="DY6" s="22">
        <f t="shared" si="13"/>
        <v>10.57</v>
      </c>
      <c r="DZ6" s="22">
        <f t="shared" si="13"/>
        <v>10.6</v>
      </c>
      <c r="EA6" s="22">
        <f t="shared" si="13"/>
        <v>10.35</v>
      </c>
      <c r="EB6" s="22">
        <f t="shared" si="13"/>
        <v>17.37</v>
      </c>
      <c r="EC6" s="21" t="str">
        <f>IF(EC7="","",IF(EC7="-","【-】","【"&amp;SUBSTITUTE(TEXT(EC7,"#,##0.00"),"-","△")&amp;"】"))</f>
        <v>【16.16】</v>
      </c>
      <c r="ED6" s="22">
        <f>IF(ED7="",NA(),ED7)</f>
        <v>0.22</v>
      </c>
      <c r="EE6" s="22">
        <f t="shared" ref="EE6:EM6" si="14">IF(EE7="",NA(),EE7)</f>
        <v>0.25</v>
      </c>
      <c r="EF6" s="22">
        <f t="shared" si="14"/>
        <v>0.28000000000000003</v>
      </c>
      <c r="EG6" s="22">
        <f t="shared" si="14"/>
        <v>0.01</v>
      </c>
      <c r="EH6" s="21">
        <f t="shared" si="14"/>
        <v>0</v>
      </c>
      <c r="EI6" s="22">
        <f t="shared" si="14"/>
        <v>0.19</v>
      </c>
      <c r="EJ6" s="22">
        <f t="shared" si="14"/>
        <v>0.4</v>
      </c>
      <c r="EK6" s="22">
        <f t="shared" si="14"/>
        <v>0.38</v>
      </c>
      <c r="EL6" s="22">
        <f t="shared" si="14"/>
        <v>0.15</v>
      </c>
      <c r="EM6" s="22">
        <f t="shared" si="14"/>
        <v>0.13</v>
      </c>
      <c r="EN6" s="21" t="str">
        <f>IF(EN7="","",IF(EN7="-","【-】","【"&amp;SUBSTITUTE(TEXT(EN7,"#,##0.00"),"-","△")&amp;"】"))</f>
        <v>【0.28】</v>
      </c>
    </row>
    <row r="7" spans="1:144" s="23" customFormat="1" x14ac:dyDescent="0.15">
      <c r="A7" s="15"/>
      <c r="B7" s="24">
        <v>2024</v>
      </c>
      <c r="C7" s="24">
        <v>52124</v>
      </c>
      <c r="D7" s="24">
        <v>46</v>
      </c>
      <c r="E7" s="24">
        <v>1</v>
      </c>
      <c r="F7" s="24">
        <v>0</v>
      </c>
      <c r="G7" s="24">
        <v>5</v>
      </c>
      <c r="H7" s="24" t="s">
        <v>93</v>
      </c>
      <c r="I7" s="24" t="s">
        <v>94</v>
      </c>
      <c r="J7" s="24" t="s">
        <v>95</v>
      </c>
      <c r="K7" s="24" t="s">
        <v>96</v>
      </c>
      <c r="L7" s="24" t="s">
        <v>97</v>
      </c>
      <c r="M7" s="24" t="s">
        <v>98</v>
      </c>
      <c r="N7" s="25" t="s">
        <v>99</v>
      </c>
      <c r="O7" s="25">
        <v>43.96</v>
      </c>
      <c r="P7" s="25">
        <v>28.94</v>
      </c>
      <c r="Q7" s="25">
        <v>4500</v>
      </c>
      <c r="R7" s="25">
        <v>73794</v>
      </c>
      <c r="S7" s="25">
        <v>866.79</v>
      </c>
      <c r="T7" s="25">
        <v>85.13</v>
      </c>
      <c r="U7" s="25">
        <v>21191</v>
      </c>
      <c r="V7" s="25">
        <v>135.74</v>
      </c>
      <c r="W7" s="25">
        <v>156.11000000000001</v>
      </c>
      <c r="X7" s="25">
        <v>107.79</v>
      </c>
      <c r="Y7" s="25">
        <v>113.64</v>
      </c>
      <c r="Z7" s="25">
        <v>116.05</v>
      </c>
      <c r="AA7" s="25">
        <v>119.54</v>
      </c>
      <c r="AB7" s="25">
        <v>116.62</v>
      </c>
      <c r="AC7" s="25">
        <v>98</v>
      </c>
      <c r="AD7" s="25">
        <v>115.45</v>
      </c>
      <c r="AE7" s="25">
        <v>110.35</v>
      </c>
      <c r="AF7" s="25">
        <v>112.84</v>
      </c>
      <c r="AG7" s="25">
        <v>107.13</v>
      </c>
      <c r="AH7" s="25">
        <v>102.02</v>
      </c>
      <c r="AI7" s="25">
        <v>0</v>
      </c>
      <c r="AJ7" s="25">
        <v>0</v>
      </c>
      <c r="AK7" s="25">
        <v>0</v>
      </c>
      <c r="AL7" s="25">
        <v>0</v>
      </c>
      <c r="AM7" s="25">
        <v>0</v>
      </c>
      <c r="AN7" s="25">
        <v>17.54</v>
      </c>
      <c r="AO7" s="25">
        <v>0</v>
      </c>
      <c r="AP7" s="25">
        <v>0</v>
      </c>
      <c r="AQ7" s="25">
        <v>0</v>
      </c>
      <c r="AR7" s="25">
        <v>26.94</v>
      </c>
      <c r="AS7" s="25">
        <v>26.96</v>
      </c>
      <c r="AT7" s="25">
        <v>61.71</v>
      </c>
      <c r="AU7" s="25">
        <v>57.97</v>
      </c>
      <c r="AV7" s="25">
        <v>54.84</v>
      </c>
      <c r="AW7" s="25">
        <v>59.91</v>
      </c>
      <c r="AX7" s="25">
        <v>62.16</v>
      </c>
      <c r="AY7" s="25">
        <v>59.66</v>
      </c>
      <c r="AZ7" s="25">
        <v>91.3</v>
      </c>
      <c r="BA7" s="25">
        <v>111.42</v>
      </c>
      <c r="BB7" s="25">
        <v>125.46</v>
      </c>
      <c r="BC7" s="25">
        <v>143.29</v>
      </c>
      <c r="BD7" s="25">
        <v>142.38999999999999</v>
      </c>
      <c r="BE7" s="25">
        <v>1625.15</v>
      </c>
      <c r="BF7" s="25">
        <v>1605.7</v>
      </c>
      <c r="BG7" s="25">
        <v>1571.82</v>
      </c>
      <c r="BH7" s="25">
        <v>1496.85</v>
      </c>
      <c r="BI7" s="25">
        <v>1451.95</v>
      </c>
      <c r="BJ7" s="25">
        <v>1388.87</v>
      </c>
      <c r="BK7" s="25">
        <v>1185.6600000000001</v>
      </c>
      <c r="BL7" s="25">
        <v>1175.42</v>
      </c>
      <c r="BM7" s="25">
        <v>1156.8499999999999</v>
      </c>
      <c r="BN7" s="25">
        <v>925.08</v>
      </c>
      <c r="BO7" s="25">
        <v>1043.3599999999999</v>
      </c>
      <c r="BP7" s="25">
        <v>81.180000000000007</v>
      </c>
      <c r="BQ7" s="25">
        <v>87.65</v>
      </c>
      <c r="BR7" s="25">
        <v>89.34</v>
      </c>
      <c r="BS7" s="25">
        <v>59.5</v>
      </c>
      <c r="BT7" s="25">
        <v>58.54</v>
      </c>
      <c r="BU7" s="25">
        <v>70.2</v>
      </c>
      <c r="BV7" s="25">
        <v>74.27</v>
      </c>
      <c r="BW7" s="25">
        <v>73.13</v>
      </c>
      <c r="BX7" s="25">
        <v>63.05</v>
      </c>
      <c r="BY7" s="25">
        <v>71.88</v>
      </c>
      <c r="BZ7" s="25">
        <v>56.19</v>
      </c>
      <c r="CA7" s="25">
        <v>298.16000000000003</v>
      </c>
      <c r="CB7" s="25">
        <v>275.58</v>
      </c>
      <c r="CC7" s="25">
        <v>272.27999999999997</v>
      </c>
      <c r="CD7" s="25">
        <v>409.25</v>
      </c>
      <c r="CE7" s="25">
        <v>417.08</v>
      </c>
      <c r="CF7" s="25">
        <v>262.27</v>
      </c>
      <c r="CG7" s="25">
        <v>207.64</v>
      </c>
      <c r="CH7" s="25">
        <v>210.89</v>
      </c>
      <c r="CI7" s="25">
        <v>246.59</v>
      </c>
      <c r="CJ7" s="25">
        <v>235.43</v>
      </c>
      <c r="CK7" s="25">
        <v>285.60000000000002</v>
      </c>
      <c r="CL7" s="25">
        <v>54.55</v>
      </c>
      <c r="CM7" s="25">
        <v>53.19</v>
      </c>
      <c r="CN7" s="25">
        <v>54.53</v>
      </c>
      <c r="CO7" s="25">
        <v>56.65</v>
      </c>
      <c r="CP7" s="25">
        <v>60.46</v>
      </c>
      <c r="CQ7" s="25">
        <v>50.47</v>
      </c>
      <c r="CR7" s="25">
        <v>55.94</v>
      </c>
      <c r="CS7" s="25">
        <v>57.67</v>
      </c>
      <c r="CT7" s="25">
        <v>54.91</v>
      </c>
      <c r="CU7" s="25">
        <v>57.38</v>
      </c>
      <c r="CV7" s="25">
        <v>48.33</v>
      </c>
      <c r="CW7" s="25">
        <v>77.02</v>
      </c>
      <c r="CX7" s="25">
        <v>78.56</v>
      </c>
      <c r="CY7" s="25">
        <v>74.349999999999994</v>
      </c>
      <c r="CZ7" s="25">
        <v>72.91</v>
      </c>
      <c r="DA7" s="25">
        <v>68.48</v>
      </c>
      <c r="DB7" s="25">
        <v>75.38</v>
      </c>
      <c r="DC7" s="25">
        <v>77.709999999999994</v>
      </c>
      <c r="DD7" s="25">
        <v>73.67</v>
      </c>
      <c r="DE7" s="25">
        <v>72.599999999999994</v>
      </c>
      <c r="DF7" s="25">
        <v>73.58</v>
      </c>
      <c r="DG7" s="25">
        <v>70.34</v>
      </c>
      <c r="DH7" s="25">
        <v>18.05</v>
      </c>
      <c r="DI7" s="25">
        <v>21.67</v>
      </c>
      <c r="DJ7" s="25">
        <v>24.64</v>
      </c>
      <c r="DK7" s="25">
        <v>28.25</v>
      </c>
      <c r="DL7" s="25">
        <v>30.61</v>
      </c>
      <c r="DM7" s="25">
        <v>12.02</v>
      </c>
      <c r="DN7" s="25">
        <v>15.31</v>
      </c>
      <c r="DO7" s="25">
        <v>18.82</v>
      </c>
      <c r="DP7" s="25">
        <v>22.5</v>
      </c>
      <c r="DQ7" s="25">
        <v>37.89</v>
      </c>
      <c r="DR7" s="25">
        <v>35.5</v>
      </c>
      <c r="DS7" s="25">
        <v>3.58</v>
      </c>
      <c r="DT7" s="25">
        <v>7.1</v>
      </c>
      <c r="DU7" s="25">
        <v>7.46</v>
      </c>
      <c r="DV7" s="25">
        <v>7.48</v>
      </c>
      <c r="DW7" s="25">
        <v>7.42</v>
      </c>
      <c r="DX7" s="25">
        <v>12.11</v>
      </c>
      <c r="DY7" s="25">
        <v>10.57</v>
      </c>
      <c r="DZ7" s="25">
        <v>10.6</v>
      </c>
      <c r="EA7" s="25">
        <v>10.35</v>
      </c>
      <c r="EB7" s="25">
        <v>17.37</v>
      </c>
      <c r="EC7" s="25">
        <v>16.16</v>
      </c>
      <c r="ED7" s="25">
        <v>0.22</v>
      </c>
      <c r="EE7" s="25">
        <v>0.25</v>
      </c>
      <c r="EF7" s="25">
        <v>0.28000000000000003</v>
      </c>
      <c r="EG7" s="25">
        <v>0.01</v>
      </c>
      <c r="EH7" s="25">
        <v>0</v>
      </c>
      <c r="EI7" s="25">
        <v>0.19</v>
      </c>
      <c r="EJ7" s="25">
        <v>0.4</v>
      </c>
      <c r="EK7" s="25">
        <v>0.38</v>
      </c>
      <c r="EL7" s="25">
        <v>0.15</v>
      </c>
      <c r="EM7" s="25">
        <v>0.13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2026-01-29T04:06:08Z</cp:lastPrinted>
  <dcterms:created xsi:type="dcterms:W3CDTF">2025-12-12T09:11:43Z</dcterms:created>
  <dcterms:modified xsi:type="dcterms:W3CDTF">2026-01-29T07:33:57Z</dcterms:modified>
  <cp:category/>
</cp:coreProperties>
</file>