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4.6.31\ds_i002\経営比較分析\R080115_【依頼】公営企業に係る「経営比較分析表」の分析・公表について（依頼：1_28〆切）\"/>
    </mc:Choice>
  </mc:AlternateContent>
  <workbookProtection workbookAlgorithmName="SHA-512" workbookHashValue="vVMhn9nG4pmmDfbpJQd9iO+UKOrMc6tKU1d6otTau7OhNyNGwwoGu34Y2NFE/QrPMgZWax11sA05h397pDnJDA==" workbookSaltValue="nqqHPkrU6CoKbqSBp8hK/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 r="I8"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<sst xmlns="http://schemas.openxmlformats.org/spreadsheetml/2006/main" count="253" uniqueCount="116">
  <si>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</si>
  <si>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</si>
  <si>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</si>
  <si>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</si>
  <si>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</si>
  <si>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</si>
  <si>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</si>
  <si>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</si>
  <si>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</si>
  <si>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</si>
  <si>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</si>
  <si>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</si>
  <si>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</si>
  <si>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</si>
  <si>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</si>
  <si>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</si>
  <si>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</si>
  <si>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</si>
  <si>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</si>
  <si>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</si>
  <si>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</si>
  <si>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</si>
  <si>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</si>
  <si>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</si>
  <si>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</si>
  <si>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</si>
  <si>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</si>
  <si>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</si>
  <si>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</si>
  <si>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</si>
  <si>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</si>
  <si>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</si>
  <si>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</si>
  <si>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</si>
  <si>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</si>
  <si>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</si>
  <si>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</si>
  <si>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</si>
  <si>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</si>
  <si>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</si>
  <si>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</si>
  <si>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</si>
  <si>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</si>
  <si>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</si>
  <si>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</si>
  <si>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</si>
  <si>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</si>
  <si>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</si>
  <si>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</si>
  <si>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</si>
  <si>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</si>
  <si>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</si>
  <si>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</si>
  <si>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</si>
  <si>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</si>
  <si>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</si>
  <si>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</si>
  <si>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</si>
  <si>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</si>
  <si>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</si>
  <si>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</si>
  <si>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</si>
  <si>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</si>
  <si>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</si>
  <si>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</si>
  <si>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</si>
  <si>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</si>
  <si>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</si>
  <si>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</si>
  <si>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</si>
  <si>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</si>
  <si>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</si>
  <si>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</si>
  <si>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</si>
  <si>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</si>
  <si>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</si>
  <si>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</si>
  <si>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</si>
  <si>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</si>
  <si>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</si>
  <si>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</si>
  <si>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</si>
  <si>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</si>
  <si>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</si>
  <si>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</si>
  <si>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</si>
  <si>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</si>
  <si>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</si>
  <si>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</si>
  <si>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</si>
  <si>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</si>
  <si>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</si>
  <si>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</si>
  <si>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</si>
  <si>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</si>
  <si>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</si>
  <si>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大仙市</t>
  </si>
  <si>
    <t>法適用</t>
  </si>
  <si>
    <t>下水道事業</t>
  </si>
  <si>
    <t>特定地域生活排水処理</t>
  </si>
  <si>
    <t>K2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</si>
  <si>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</si>
  <si>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</si>
  <si>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</si>
  <si>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</si>
  <si>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</si>
  <si>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</si>
  <si>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</si>
  <si>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</si>
  <si>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</si>
  <si>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</si>
  <si>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</si>
  <si>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</si>
  <si>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①有形固定資産減価償却率は類似団体平均値を上回り、増加傾向にあることから法定耐用年数に近い資産が増加している。将来的な人口減少等を見据えた適切規模の施設更新投資を実施する。
②③については浄化槽のため該当なし。</t>
    <rPh sb="21" eb="23">
      <t>ウワマワ</t>
    </rPh>
    <rPh sb="25" eb="27">
      <t>ゾウカ</t>
    </rPh>
    <rPh sb="27" eb="29">
      <t>ケイコウ</t>
    </rPh>
    <rPh sb="36" eb="38">
      <t>ホウテイ</t>
    </rPh>
    <rPh sb="38" eb="40">
      <t>タイヨウ</t>
    </rPh>
    <rPh sb="40" eb="42">
      <t>ネンスウ</t>
    </rPh>
    <rPh sb="43" eb="44">
      <t>チカ</t>
    </rPh>
    <rPh sb="45" eb="47">
      <t>シサン</t>
    </rPh>
    <rPh sb="48" eb="50">
      <t>ゾウカ</t>
    </rPh>
    <rPh sb="71" eb="73">
      <t>キボ</t>
    </rPh>
    <rPh sb="74" eb="76">
      <t>シセツ</t>
    </rPh>
    <rPh sb="76" eb="78">
      <t>コウシン</t>
    </rPh>
    <rPh sb="81" eb="83">
      <t>ジッシ</t>
    </rPh>
    <rPh sb="94" eb="97">
      <t>ジョウカソウ</t>
    </rPh>
    <rPh sb="100" eb="102">
      <t>ガイトウ</t>
    </rPh>
    <phoneticPr fontId="4"/>
  </si>
  <si>
    <t xml:space="preserve">　経常収支比率が100%を超え、単年度の収支は黒字となっているが、収入は一般会計からの繰入金に依存している状態である。
　有形固定資産減価償却率が増加傾向にあるため、法定耐用年数を迎える資産の更新時に備えるべく、設備の老朽化を長期的な視点で予測し、計画的な修繕等を実施し、累積欠損金の解消に努める。
</t>
    <rPh sb="61" eb="63">
      <t>ユウケイ</t>
    </rPh>
    <rPh sb="63" eb="65">
      <t>コテイ</t>
    </rPh>
    <rPh sb="65" eb="67">
      <t>シサン</t>
    </rPh>
    <rPh sb="67" eb="69">
      <t>ゲンカ</t>
    </rPh>
    <rPh sb="69" eb="71">
      <t>ショウキャク</t>
    </rPh>
    <rPh sb="71" eb="72">
      <t>リツ</t>
    </rPh>
    <rPh sb="73" eb="75">
      <t>ゾウカ</t>
    </rPh>
    <rPh sb="75" eb="77">
      <t>ケイコウ</t>
    </rPh>
    <rPh sb="83" eb="85">
      <t>ホウテイ</t>
    </rPh>
    <rPh sb="85" eb="87">
      <t>タイヨウ</t>
    </rPh>
    <rPh sb="87" eb="89">
      <t>ネンスウ</t>
    </rPh>
    <rPh sb="90" eb="91">
      <t>ムカ</t>
    </rPh>
    <rPh sb="93" eb="95">
      <t>シサン</t>
    </rPh>
    <rPh sb="96" eb="98">
      <t>コウシン</t>
    </rPh>
    <rPh sb="98" eb="99">
      <t>ジ</t>
    </rPh>
    <rPh sb="100" eb="101">
      <t>ソナ</t>
    </rPh>
    <rPh sb="106" eb="108">
      <t>セツビ</t>
    </rPh>
    <rPh sb="130" eb="131">
      <t>トウ</t>
    </rPh>
    <rPh sb="132" eb="134">
      <t>ジッシ</t>
    </rPh>
    <rPh sb="136" eb="138">
      <t>ルイセキ</t>
    </rPh>
    <rPh sb="138" eb="140">
      <t>ケッソン</t>
    </rPh>
    <rPh sb="140" eb="141">
      <t>キン</t>
    </rPh>
    <rPh sb="142" eb="144">
      <t>カイショウ</t>
    </rPh>
    <rPh sb="145" eb="146">
      <t>ツト</t>
    </rPh>
    <phoneticPr fontId="4"/>
  </si>
  <si>
    <t>①経常収支比率は100%を上回って推移しているが、経常収益の約３割を一般会計繰入金に依存している状況である。
②累積欠損金比率は類似団体平均値を上回っている。当年度純利益をもって欠損金を埋めているが、欠損金の解消には年数を要することが見込まれる。
③流動比率は100%を上回ったまま増加しており、類似団体平均値を上回っている。企業債償還額が減少していくことから、流動比率は更に増加するものと見込まれる。
④企業債残高対事業規模比率は僅かながら減少傾向にあり、類似団体平均値を下回っている。今後も同水準の推移が見込まれる。
⑤経費回収率は類似団体平均値を上回っているが、今後は人口減少や空き家の増加などにより使用料の減少が見込まれるため、より効率的な維持管理が必要である。
⑥汚水処理原価は類似団体平均値を下回っており、増加傾向にある。今後は処理区域内人口の減少による有収水量の減少が見込まれる。
⑦施設利用率は類似団体平均値を下回っており、僅かに減少傾向にある。将来の汚水処理人口減少を踏まえると、施設利用率は減少していくことが見込まれる。
⑧水洗化率は100％となっている。</t>
    <rPh sb="135" eb="137">
      <t>ウワマワ</t>
    </rPh>
    <rPh sb="141" eb="143">
      <t>ゾウカ</t>
    </rPh>
    <rPh sb="237" eb="239">
      <t>シタマワ</t>
    </rPh>
    <rPh sb="310" eb="312">
      <t>ミコ</t>
    </rPh>
    <rPh sb="359" eb="361">
      <t>ゾウカ</t>
    </rPh>
    <rPh sb="361" eb="363">
      <t>ケイコウ</t>
    </rPh>
    <rPh sb="420" eb="421">
      <t>ワズ</t>
    </rPh>
    <rPh sb="423" eb="425">
      <t>ゲンショウ</t>
    </rPh>
    <rPh sb="425" eb="427">
      <t>ケイコウ</t>
    </rPh>
    <rPh sb="449" eb="451">
      <t>シセツ</t>
    </rPh>
    <rPh sb="451" eb="454">
      <t>リヨウリツ</t>
    </rPh>
    <rPh sb="455" eb="457">
      <t>ゲンショウ</t>
    </rPh>
    <rPh sb="464" eb="466">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</si>
</sst>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EF-4275-9475-B37B8CFB79E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EEF-4275-9475-B37B8CFB79E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48.21</c:v>
                </c:pt>
                <c:pt idx="1">
                  <c:v>46.77</c:v>
                </c:pt>
                <c:pt idx="2">
                  <c:v>46.77</c:v>
                </c:pt>
                <c:pt idx="3">
                  <c:v>44.62</c:v>
                </c:pt>
                <c:pt idx="4">
                  <c:v>41.94</c:v>
                </c:pt>
              </c:numCache>
            </c:numRef>
          </c:val>
          <c:extLst>
            <c:ext xmlns:c16="http://schemas.microsoft.com/office/drawing/2014/chart" uri="{C3380CC4-5D6E-409C-BE32-E72D297353CC}">
              <c16:uniqueId val="{00000000-1E5A-4EA1-9F7A-4D3176C9639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1E5A-4EA1-9F7A-4D3176C9639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829-445B-8CBD-4D5951D3674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6829-445B-8CBD-4D5951D3674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103.61</c:v>
                </c:pt>
                <c:pt idx="1">
                  <c:v>101.63</c:v>
                </c:pt>
                <c:pt idx="2">
                  <c:v>100.12</c:v>
                </c:pt>
                <c:pt idx="3">
                  <c:v>100.06</c:v>
                </c:pt>
                <c:pt idx="4">
                  <c:v>100.66</c:v>
                </c:pt>
              </c:numCache>
            </c:numRef>
          </c:val>
          <c:extLst>
            <c:ext xmlns:c16="http://schemas.microsoft.com/office/drawing/2014/chart" uri="{C3380CC4-5D6E-409C-BE32-E72D297353CC}">
              <c16:uniqueId val="{00000000-4D47-4DE5-A22F-01F72D556A9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4D47-4DE5-A22F-01F72D556A9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17.77</c:v>
                </c:pt>
                <c:pt idx="1">
                  <c:v>23.7</c:v>
                </c:pt>
                <c:pt idx="2">
                  <c:v>29.62</c:v>
                </c:pt>
                <c:pt idx="3">
                  <c:v>35.54</c:v>
                </c:pt>
                <c:pt idx="4">
                  <c:v>41.47</c:v>
                </c:pt>
              </c:numCache>
            </c:numRef>
          </c:val>
          <c:extLst>
            <c:ext xmlns:c16="http://schemas.microsoft.com/office/drawing/2014/chart" uri="{C3380CC4-5D6E-409C-BE32-E72D297353CC}">
              <c16:uniqueId val="{00000000-C723-4230-A78B-ED3A5A0C464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C723-4230-A78B-ED3A5A0C464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7F-4EBB-9BE3-7955CB84444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D7F-4EBB-9BE3-7955CB84444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131.52000000000001</c:v>
                </c:pt>
                <c:pt idx="1">
                  <c:v>133.81</c:v>
                </c:pt>
                <c:pt idx="2">
                  <c:v>140.49</c:v>
                </c:pt>
                <c:pt idx="3">
                  <c:v>139.97999999999999</c:v>
                </c:pt>
                <c:pt idx="4">
                  <c:v>147.25</c:v>
                </c:pt>
              </c:numCache>
            </c:numRef>
          </c:val>
          <c:extLst>
            <c:ext xmlns:c16="http://schemas.microsoft.com/office/drawing/2014/chart" uri="{C3380CC4-5D6E-409C-BE32-E72D297353CC}">
              <c16:uniqueId val="{00000000-8446-4EA4-878D-C09948D2118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8446-4EA4-878D-C09948D2118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130.18</c:v>
                </c:pt>
                <c:pt idx="1">
                  <c:v>149.5</c:v>
                </c:pt>
                <c:pt idx="2">
                  <c:v>158.79</c:v>
                </c:pt>
                <c:pt idx="3">
                  <c:v>180.31</c:v>
                </c:pt>
                <c:pt idx="4">
                  <c:v>178.52</c:v>
                </c:pt>
              </c:numCache>
            </c:numRef>
          </c:val>
          <c:extLst>
            <c:ext xmlns:c16="http://schemas.microsoft.com/office/drawing/2014/chart" uri="{C3380CC4-5D6E-409C-BE32-E72D297353CC}">
              <c16:uniqueId val="{00000000-5362-4910-8EA5-0C7BD7B7A26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5362-4910-8EA5-0C7BD7B7A26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345.86</c:v>
                </c:pt>
                <c:pt idx="1">
                  <c:v>338.13</c:v>
                </c:pt>
                <c:pt idx="2">
                  <c:v>331.68</c:v>
                </c:pt>
                <c:pt idx="3">
                  <c:v>306.74</c:v>
                </c:pt>
                <c:pt idx="4">
                  <c:v>300.54000000000002</c:v>
                </c:pt>
              </c:numCache>
            </c:numRef>
          </c:val>
          <c:extLst>
            <c:ext xmlns:c16="http://schemas.microsoft.com/office/drawing/2014/chart" uri="{C3380CC4-5D6E-409C-BE32-E72D297353CC}">
              <c16:uniqueId val="{00000000-59EE-4A43-9422-FFB6178EF2C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59EE-4A43-9422-FFB6178EF2C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93.83</c:v>
                </c:pt>
                <c:pt idx="1">
                  <c:v>89.6</c:v>
                </c:pt>
                <c:pt idx="2">
                  <c:v>83.86</c:v>
                </c:pt>
                <c:pt idx="3">
                  <c:v>81.28</c:v>
                </c:pt>
                <c:pt idx="4">
                  <c:v>71.73</c:v>
                </c:pt>
              </c:numCache>
            </c:numRef>
          </c:val>
          <c:extLst>
            <c:ext xmlns:c16="http://schemas.microsoft.com/office/drawing/2014/chart" uri="{C3380CC4-5D6E-409C-BE32-E72D297353CC}">
              <c16:uniqueId val="{00000000-F969-4F11-B666-D0E99017458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F969-4F11-B666-D0E99017458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158.58000000000001</c:v>
                </c:pt>
                <c:pt idx="1">
                  <c:v>164.74</c:v>
                </c:pt>
                <c:pt idx="2">
                  <c:v>175.73</c:v>
                </c:pt>
                <c:pt idx="3">
                  <c:v>181.46</c:v>
                </c:pt>
                <c:pt idx="4">
                  <c:v>205.99</c:v>
                </c:pt>
              </c:numCache>
            </c:numRef>
          </c:val>
          <c:extLst>
            <c:ext xmlns:c16="http://schemas.microsoft.com/office/drawing/2014/chart" uri="{C3380CC4-5D6E-409C-BE32-E72D297353CC}">
              <c16:uniqueId val="{00000000-F5FA-4C5A-A4B4-3A6A30893DF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F5FA-4C5A-A4B4-3A6A30893DF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秋田県　大仙市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自治体職員</v>
      </c>
      <c r="AE8" s="65"/>
      <c r="AF8" s="65"/>
      <c r="AG8" s="65"/>
      <c r="AH8" s="65"/>
      <c r="AI8" s="65"/>
      <c r="AJ8" s="65"/>
      <c r="AK8" s="3"/>
      <c r="AL8" s="45">
        <f>データ!S6</f>
        <v>73794</v>
      </c>
      <c r="AM8" s="45"/>
      <c r="AN8" s="45"/>
      <c r="AO8" s="45"/>
      <c r="AP8" s="45"/>
      <c r="AQ8" s="45"/>
      <c r="AR8" s="45"/>
      <c r="AS8" s="45"/>
      <c r="AT8" s="44">
        <f>データ!T6</f>
        <v>866.79</v>
      </c>
      <c r="AU8" s="44"/>
      <c r="AV8" s="44"/>
      <c r="AW8" s="44"/>
      <c r="AX8" s="44"/>
      <c r="AY8" s="44"/>
      <c r="AZ8" s="44"/>
      <c r="BA8" s="44"/>
      <c r="BB8" s="44">
        <f>データ!U6</f>
        <v>85.13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51.07</v>
      </c>
      <c r="J10" s="44"/>
      <c r="K10" s="44"/>
      <c r="L10" s="44"/>
      <c r="M10" s="44"/>
      <c r="N10" s="44"/>
      <c r="O10" s="44"/>
      <c r="P10" s="44">
        <f>データ!P6</f>
        <v>1.45</v>
      </c>
      <c r="Q10" s="44"/>
      <c r="R10" s="44"/>
      <c r="S10" s="44"/>
      <c r="T10" s="44"/>
      <c r="U10" s="44"/>
      <c r="V10" s="44"/>
      <c r="W10" s="44">
        <f>データ!Q6</f>
        <v>100</v>
      </c>
      <c r="X10" s="44"/>
      <c r="Y10" s="44"/>
      <c r="Z10" s="44"/>
      <c r="AA10" s="44"/>
      <c r="AB10" s="44"/>
      <c r="AC10" s="44"/>
      <c r="AD10" s="45">
        <f>データ!R6</f>
        <v>2890</v>
      </c>
      <c r="AE10" s="45"/>
      <c r="AF10" s="45"/>
      <c r="AG10" s="45"/>
      <c r="AH10" s="45"/>
      <c r="AI10" s="45"/>
      <c r="AJ10" s="45"/>
      <c r="AK10" s="2"/>
      <c r="AL10" s="45">
        <f>データ!V6</f>
        <v>1059</v>
      </c>
      <c r="AM10" s="45"/>
      <c r="AN10" s="45"/>
      <c r="AO10" s="45"/>
      <c r="AP10" s="45"/>
      <c r="AQ10" s="45"/>
      <c r="AR10" s="45"/>
      <c r="AS10" s="45"/>
      <c r="AT10" s="44">
        <f>データ!W6</f>
        <v>0.85</v>
      </c>
      <c r="AU10" s="44"/>
      <c r="AV10" s="44"/>
      <c r="AW10" s="44"/>
      <c r="AX10" s="44"/>
      <c r="AY10" s="44"/>
      <c r="AZ10" s="44"/>
      <c r="BA10" s="44"/>
      <c r="BB10" s="44">
        <f>データ!X6</f>
        <v>1245.8800000000001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i/b+Wb4MyCYdI7q72zVt0UaumIb1iyriUUCAYwH6GtChPUOiSjDIhrkiqkonB3CCI+SzYN1EHar480gn1nVj2A==" saltValue="QWphoZrLmyEO8l+8pCp8b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52124</v>
      </c>
      <c r="D6" s="19">
        <f t="shared" si="3"/>
        <v>46</v>
      </c>
      <c r="E6" s="19">
        <f t="shared" si="3"/>
        <v>18</v>
      </c>
      <c r="F6" s="19">
        <f t="shared" si="3"/>
        <v>0</v>
      </c>
      <c r="G6" s="19">
        <f t="shared" si="3"/>
        <v>0</v>
      </c>
      <c r="H6" s="19" t="str">
        <f t="shared" si="3"/>
        <v>秋田県　大仙市</v>
      </c>
      <c r="I6" s="19" t="str">
        <f t="shared" si="3"/>
        <v>法適用</v>
      </c>
      <c r="J6" s="19" t="str">
        <f t="shared" si="3"/>
        <v>下水道事業</v>
      </c>
      <c r="K6" s="19" t="str">
        <f t="shared" si="3"/>
        <v>特定地域生活排水処理</v>
      </c>
      <c r="L6" s="19" t="str">
        <f t="shared" si="3"/>
        <v>K2</v>
      </c>
      <c r="M6" s="19" t="str">
        <f t="shared" si="3"/>
        <v>自治体職員</v>
      </c>
      <c r="N6" s="20" t="str">
        <f t="shared" si="3"/>
        <v>-</v>
      </c>
      <c r="O6" s="20">
        <f t="shared" si="3"/>
        <v>51.07</v>
      </c>
      <c r="P6" s="20">
        <f t="shared" si="3"/>
        <v>1.45</v>
      </c>
      <c r="Q6" s="20">
        <f t="shared" si="3"/>
        <v>100</v>
      </c>
      <c r="R6" s="20">
        <f t="shared" si="3"/>
        <v>2890</v>
      </c>
      <c r="S6" s="20">
        <f t="shared" si="3"/>
        <v>73794</v>
      </c>
      <c r="T6" s="20">
        <f t="shared" si="3"/>
        <v>866.79</v>
      </c>
      <c r="U6" s="20">
        <f t="shared" si="3"/>
        <v>85.13</v>
      </c>
      <c r="V6" s="20">
        <f t="shared" si="3"/>
        <v>1059</v>
      </c>
      <c r="W6" s="20">
        <f t="shared" si="3"/>
        <v>0.85</v>
      </c>
      <c r="X6" s="20">
        <f t="shared" si="3"/>
        <v>1245.8800000000001</v>
      </c>
      <c r="Y6" s="21">
        <f>IF(Y7="",NA(),Y7)</f>
        <v>103.61</v>
      </c>
      <c r="Z6" s="21">
        <f t="shared" ref="Z6:AH6" si="4">IF(Z7="",NA(),Z7)</f>
        <v>101.63</v>
      </c>
      <c r="AA6" s="21">
        <f t="shared" si="4"/>
        <v>100.12</v>
      </c>
      <c r="AB6" s="21">
        <f t="shared" si="4"/>
        <v>100.06</v>
      </c>
      <c r="AC6" s="21">
        <f t="shared" si="4"/>
        <v>100.66</v>
      </c>
      <c r="AD6" s="21">
        <f t="shared" si="4"/>
        <v>99.03</v>
      </c>
      <c r="AE6" s="21">
        <f t="shared" si="4"/>
        <v>100.41</v>
      </c>
      <c r="AF6" s="21">
        <f t="shared" si="4"/>
        <v>100.17</v>
      </c>
      <c r="AG6" s="21">
        <f t="shared" si="4"/>
        <v>96.95</v>
      </c>
      <c r="AH6" s="21">
        <f t="shared" si="4"/>
        <v>99.24</v>
      </c>
      <c r="AI6" s="20" t="str">
        <f>IF(AI7="","",IF(AI7="-","【-】","【"&amp;SUBSTITUTE(TEXT(AI7,"#,##0.00"),"-","△")&amp;"】"))</f>
        <v>【100.06】</v>
      </c>
      <c r="AJ6" s="21">
        <f>IF(AJ7="",NA(),AJ7)</f>
        <v>131.52000000000001</v>
      </c>
      <c r="AK6" s="21">
        <f t="shared" ref="AK6:AS6" si="5">IF(AK7="",NA(),AK7)</f>
        <v>133.81</v>
      </c>
      <c r="AL6" s="21">
        <f t="shared" si="5"/>
        <v>140.49</v>
      </c>
      <c r="AM6" s="21">
        <f t="shared" si="5"/>
        <v>139.97999999999999</v>
      </c>
      <c r="AN6" s="21">
        <f t="shared" si="5"/>
        <v>147.25</v>
      </c>
      <c r="AO6" s="21">
        <f t="shared" si="5"/>
        <v>74.239999999999995</v>
      </c>
      <c r="AP6" s="21">
        <f t="shared" si="5"/>
        <v>83.92</v>
      </c>
      <c r="AQ6" s="21">
        <f t="shared" si="5"/>
        <v>89.31</v>
      </c>
      <c r="AR6" s="21">
        <f t="shared" si="5"/>
        <v>91.33</v>
      </c>
      <c r="AS6" s="21">
        <f t="shared" si="5"/>
        <v>89.91</v>
      </c>
      <c r="AT6" s="20" t="str">
        <f>IF(AT7="","",IF(AT7="-","【-】","【"&amp;SUBSTITUTE(TEXT(AT7,"#,##0.00"),"-","△")&amp;"】"))</f>
        <v>【84.61】</v>
      </c>
      <c r="AU6" s="21">
        <f>IF(AU7="",NA(),AU7)</f>
        <v>130.18</v>
      </c>
      <c r="AV6" s="21">
        <f t="shared" ref="AV6:BD6" si="6">IF(AV7="",NA(),AV7)</f>
        <v>149.5</v>
      </c>
      <c r="AW6" s="21">
        <f t="shared" si="6"/>
        <v>158.79</v>
      </c>
      <c r="AX6" s="21">
        <f t="shared" si="6"/>
        <v>180.31</v>
      </c>
      <c r="AY6" s="21">
        <f t="shared" si="6"/>
        <v>178.52</v>
      </c>
      <c r="AZ6" s="21">
        <f t="shared" si="6"/>
        <v>100.47</v>
      </c>
      <c r="BA6" s="21">
        <f t="shared" si="6"/>
        <v>122.71</v>
      </c>
      <c r="BB6" s="21">
        <f t="shared" si="6"/>
        <v>138.19999999999999</v>
      </c>
      <c r="BC6" s="21">
        <f t="shared" si="6"/>
        <v>126.97</v>
      </c>
      <c r="BD6" s="21">
        <f t="shared" si="6"/>
        <v>103.61</v>
      </c>
      <c r="BE6" s="20" t="str">
        <f>IF(BE7="","",IF(BE7="-","【-】","【"&amp;SUBSTITUTE(TEXT(BE7,"#,##0.00"),"-","△")&amp;"】"))</f>
        <v>【106.63】</v>
      </c>
      <c r="BF6" s="21">
        <f>IF(BF7="",NA(),BF7)</f>
        <v>345.86</v>
      </c>
      <c r="BG6" s="21">
        <f t="shared" ref="BG6:BO6" si="7">IF(BG7="",NA(),BG7)</f>
        <v>338.13</v>
      </c>
      <c r="BH6" s="21">
        <f t="shared" si="7"/>
        <v>331.68</v>
      </c>
      <c r="BI6" s="21">
        <f t="shared" si="7"/>
        <v>306.74</v>
      </c>
      <c r="BJ6" s="21">
        <f t="shared" si="7"/>
        <v>300.54000000000002</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93.83</v>
      </c>
      <c r="BR6" s="21">
        <f t="shared" ref="BR6:BZ6" si="8">IF(BR7="",NA(),BR7)</f>
        <v>89.6</v>
      </c>
      <c r="BS6" s="21">
        <f t="shared" si="8"/>
        <v>83.86</v>
      </c>
      <c r="BT6" s="21">
        <f t="shared" si="8"/>
        <v>81.28</v>
      </c>
      <c r="BU6" s="21">
        <f t="shared" si="8"/>
        <v>71.73</v>
      </c>
      <c r="BV6" s="21">
        <f t="shared" si="8"/>
        <v>60.59</v>
      </c>
      <c r="BW6" s="21">
        <f t="shared" si="8"/>
        <v>60</v>
      </c>
      <c r="BX6" s="21">
        <f t="shared" si="8"/>
        <v>59.01</v>
      </c>
      <c r="BY6" s="21">
        <f t="shared" si="8"/>
        <v>56.06</v>
      </c>
      <c r="BZ6" s="21">
        <f t="shared" si="8"/>
        <v>53.25</v>
      </c>
      <c r="CA6" s="20" t="str">
        <f>IF(CA7="","",IF(CA7="-","【-】","【"&amp;SUBSTITUTE(TEXT(CA7,"#,##0.00"),"-","△")&amp;"】"))</f>
        <v>【51.14】</v>
      </c>
      <c r="CB6" s="21">
        <f>IF(CB7="",NA(),CB7)</f>
        <v>158.58000000000001</v>
      </c>
      <c r="CC6" s="21">
        <f t="shared" ref="CC6:CK6" si="9">IF(CC7="",NA(),CC7)</f>
        <v>164.74</v>
      </c>
      <c r="CD6" s="21">
        <f t="shared" si="9"/>
        <v>175.73</v>
      </c>
      <c r="CE6" s="21">
        <f t="shared" si="9"/>
        <v>181.46</v>
      </c>
      <c r="CF6" s="21">
        <f t="shared" si="9"/>
        <v>205.99</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48.21</v>
      </c>
      <c r="CN6" s="21">
        <f t="shared" ref="CN6:CV6" si="10">IF(CN7="",NA(),CN7)</f>
        <v>46.77</v>
      </c>
      <c r="CO6" s="21">
        <f t="shared" si="10"/>
        <v>46.77</v>
      </c>
      <c r="CP6" s="21">
        <f t="shared" si="10"/>
        <v>44.62</v>
      </c>
      <c r="CQ6" s="21">
        <f t="shared" si="10"/>
        <v>41.94</v>
      </c>
      <c r="CR6" s="21">
        <f t="shared" si="10"/>
        <v>58.19</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1">
        <f>IF(DI7="",NA(),DI7)</f>
        <v>17.77</v>
      </c>
      <c r="DJ6" s="21">
        <f t="shared" ref="DJ6:DR6" si="12">IF(DJ7="",NA(),DJ7)</f>
        <v>23.7</v>
      </c>
      <c r="DK6" s="21">
        <f t="shared" si="12"/>
        <v>29.62</v>
      </c>
      <c r="DL6" s="21">
        <f t="shared" si="12"/>
        <v>35.54</v>
      </c>
      <c r="DM6" s="21">
        <f t="shared" si="12"/>
        <v>41.47</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52124</v>
      </c>
      <c r="D7" s="23">
        <v>46</v>
      </c>
      <c r="E7" s="23">
        <v>18</v>
      </c>
      <c r="F7" s="23">
        <v>0</v>
      </c>
      <c r="G7" s="23">
        <v>0</v>
      </c>
      <c r="H7" s="23" t="s">
        <v>96</v>
      </c>
      <c r="I7" s="23" t="s">
        <v>97</v>
      </c>
      <c r="J7" s="23" t="s">
        <v>98</v>
      </c>
      <c r="K7" s="23" t="s">
        <v>99</v>
      </c>
      <c r="L7" s="23" t="s">
        <v>100</v>
      </c>
      <c r="M7" s="23" t="s">
        <v>101</v>
      </c>
      <c r="N7" s="24" t="s">
        <v>102</v>
      </c>
      <c r="O7" s="24">
        <v>51.07</v>
      </c>
      <c r="P7" s="24">
        <v>1.45</v>
      </c>
      <c r="Q7" s="24">
        <v>100</v>
      </c>
      <c r="R7" s="24">
        <v>2890</v>
      </c>
      <c r="S7" s="24">
        <v>73794</v>
      </c>
      <c r="T7" s="24">
        <v>866.79</v>
      </c>
      <c r="U7" s="24">
        <v>85.13</v>
      </c>
      <c r="V7" s="24">
        <v>1059</v>
      </c>
      <c r="W7" s="24">
        <v>0.85</v>
      </c>
      <c r="X7" s="24">
        <v>1245.8800000000001</v>
      </c>
      <c r="Y7" s="24">
        <v>103.61</v>
      </c>
      <c r="Z7" s="24">
        <v>101.63</v>
      </c>
      <c r="AA7" s="24">
        <v>100.12</v>
      </c>
      <c r="AB7" s="24">
        <v>100.06</v>
      </c>
      <c r="AC7" s="24">
        <v>100.66</v>
      </c>
      <c r="AD7" s="24">
        <v>99.03</v>
      </c>
      <c r="AE7" s="24">
        <v>100.41</v>
      </c>
      <c r="AF7" s="24">
        <v>100.17</v>
      </c>
      <c r="AG7" s="24">
        <v>96.95</v>
      </c>
      <c r="AH7" s="24">
        <v>99.24</v>
      </c>
      <c r="AI7" s="24">
        <v>100.06</v>
      </c>
      <c r="AJ7" s="24">
        <v>131.52000000000001</v>
      </c>
      <c r="AK7" s="24">
        <v>133.81</v>
      </c>
      <c r="AL7" s="24">
        <v>140.49</v>
      </c>
      <c r="AM7" s="24">
        <v>139.97999999999999</v>
      </c>
      <c r="AN7" s="24">
        <v>147.25</v>
      </c>
      <c r="AO7" s="24">
        <v>74.239999999999995</v>
      </c>
      <c r="AP7" s="24">
        <v>83.92</v>
      </c>
      <c r="AQ7" s="24">
        <v>89.31</v>
      </c>
      <c r="AR7" s="24">
        <v>91.33</v>
      </c>
      <c r="AS7" s="24">
        <v>89.91</v>
      </c>
      <c r="AT7" s="24">
        <v>84.61</v>
      </c>
      <c r="AU7" s="24">
        <v>130.18</v>
      </c>
      <c r="AV7" s="24">
        <v>149.5</v>
      </c>
      <c r="AW7" s="24">
        <v>158.79</v>
      </c>
      <c r="AX7" s="24">
        <v>180.31</v>
      </c>
      <c r="AY7" s="24">
        <v>178.52</v>
      </c>
      <c r="AZ7" s="24">
        <v>100.47</v>
      </c>
      <c r="BA7" s="24">
        <v>122.71</v>
      </c>
      <c r="BB7" s="24">
        <v>138.19999999999999</v>
      </c>
      <c r="BC7" s="24">
        <v>126.97</v>
      </c>
      <c r="BD7" s="24">
        <v>103.61</v>
      </c>
      <c r="BE7" s="24">
        <v>106.63</v>
      </c>
      <c r="BF7" s="24">
        <v>345.86</v>
      </c>
      <c r="BG7" s="24">
        <v>338.13</v>
      </c>
      <c r="BH7" s="24">
        <v>331.68</v>
      </c>
      <c r="BI7" s="24">
        <v>306.74</v>
      </c>
      <c r="BJ7" s="24">
        <v>300.54000000000002</v>
      </c>
      <c r="BK7" s="24">
        <v>294.27</v>
      </c>
      <c r="BL7" s="24">
        <v>294.08999999999997</v>
      </c>
      <c r="BM7" s="24">
        <v>294.08999999999997</v>
      </c>
      <c r="BN7" s="24">
        <v>338.47</v>
      </c>
      <c r="BO7" s="24">
        <v>368.83</v>
      </c>
      <c r="BP7" s="24">
        <v>386.06</v>
      </c>
      <c r="BQ7" s="24">
        <v>93.83</v>
      </c>
      <c r="BR7" s="24">
        <v>89.6</v>
      </c>
      <c r="BS7" s="24">
        <v>83.86</v>
      </c>
      <c r="BT7" s="24">
        <v>81.28</v>
      </c>
      <c r="BU7" s="24">
        <v>71.73</v>
      </c>
      <c r="BV7" s="24">
        <v>60.59</v>
      </c>
      <c r="BW7" s="24">
        <v>60</v>
      </c>
      <c r="BX7" s="24">
        <v>59.01</v>
      </c>
      <c r="BY7" s="24">
        <v>56.06</v>
      </c>
      <c r="BZ7" s="24">
        <v>53.25</v>
      </c>
      <c r="CA7" s="24">
        <v>51.14</v>
      </c>
      <c r="CB7" s="24">
        <v>158.58000000000001</v>
      </c>
      <c r="CC7" s="24">
        <v>164.74</v>
      </c>
      <c r="CD7" s="24">
        <v>175.73</v>
      </c>
      <c r="CE7" s="24">
        <v>181.46</v>
      </c>
      <c r="CF7" s="24">
        <v>205.99</v>
      </c>
      <c r="CG7" s="24">
        <v>280.23</v>
      </c>
      <c r="CH7" s="24">
        <v>282.70999999999998</v>
      </c>
      <c r="CI7" s="24">
        <v>291.82</v>
      </c>
      <c r="CJ7" s="24">
        <v>304.36</v>
      </c>
      <c r="CK7" s="24">
        <v>325.45</v>
      </c>
      <c r="CL7" s="24">
        <v>329.31</v>
      </c>
      <c r="CM7" s="24">
        <v>48.21</v>
      </c>
      <c r="CN7" s="24">
        <v>46.77</v>
      </c>
      <c r="CO7" s="24">
        <v>46.77</v>
      </c>
      <c r="CP7" s="24">
        <v>44.62</v>
      </c>
      <c r="CQ7" s="24">
        <v>41.94</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v>17.77</v>
      </c>
      <c r="DJ7" s="24">
        <v>23.7</v>
      </c>
      <c r="DK7" s="24">
        <v>29.62</v>
      </c>
      <c r="DL7" s="24">
        <v>35.54</v>
      </c>
      <c r="DM7" s="24">
        <v>41.47</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DS-PCE03018</cp:lastModifiedBy>
  <cp:lastPrinted>2026-01-19T00:30:11Z</cp:lastPrinted>
  <dcterms:created xsi:type="dcterms:W3CDTF">2025-12-23T06:29:19Z</dcterms:created>
  <dcterms:modified xsi:type="dcterms:W3CDTF">2026-01-19T00:30:14Z</dcterms:modified>
  <cp:category/>
</cp:coreProperties>
</file>