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4.6.31\庁舎共有\000901\!!!!!!! 各種照会\R6年度\250122【秋田県市町村課130 15時〆】公営企業に係る「経営比較分析表」の分析等について（依頼）\02回答\上水\"/>
    </mc:Choice>
  </mc:AlternateContent>
  <workbookProtection workbookAlgorithmName="SHA-512" workbookHashValue="FU+zDUywz2oFUAJNYw0ImwxAE01dbtPyfVjOowVd6NIrya+EDHNSi6Pc+UUjD96myWh+436+Dbi/4eE55Y9A5A==" workbookSaltValue="fcJiq94amb8l4KvAn0GeMA=="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<sst xmlns="http://schemas.openxmlformats.org/spreadsheetml/2006/main" count="228" uniqueCount="112">
  <si>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</si>
  <si>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</si>
  <si>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</si>
  <si>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</si>
  <si>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</si>
  <si>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</si>
  <si>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</si>
  <si>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</si>
  <si>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</si>
  <si>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</si>
  <si>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</si>
  <si>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</si>
  <si>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</si>
  <si>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</si>
  <si>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</si>
  <si>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</si>
  <si>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</si>
  <si>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</si>
  <si>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</si>
  <si>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</si>
  <si>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</si>
  <si>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</si>
  <si>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</si>
  <si>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</si>
  <si>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</si>
  <si>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</si>
  <si>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</si>
  <si>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</si>
  <si>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</si>
  <si>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</si>
  <si>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</si>
  <si>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</si>
  <si>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</si>
  <si>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</si>
  <si>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</si>
  <si>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</si>
  <si>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</si>
  <si>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</si>
  <si>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</si>
  <si>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</si>
  <si>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</si>
  <si>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</si>
  <si>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</si>
  <si>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</si>
  <si>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</si>
  <si>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</si>
  <si>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</si>
  <si>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</si>
  <si>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</si>
  <si>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</si>
  <si>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</si>
  <si>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</si>
  <si>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</si>
  <si>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</si>
  <si>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</si>
  <si>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</si>
  <si>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</si>
  <si>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</si>
  <si>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</si>
  <si>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</si>
  <si>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</si>
  <si>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</si>
  <si>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</si>
  <si>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</si>
  <si>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</si>
  <si>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</si>
  <si>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</si>
  <si>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</si>
  <si>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</si>
  <si>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</si>
  <si>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</si>
  <si>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</si>
  <si>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</si>
  <si>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</si>
  <si>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</si>
  <si>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</si>
  <si>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</si>
  <si>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</si>
  <si>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</si>
  <si>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</si>
  <si>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</si>
  <si>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</si>
  <si>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</si>
  <si>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</si>
  <si>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</si>
  <si>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</si>
  <si>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</si>
  <si>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</si>
  <si>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</si>
  <si>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</si>
  <si>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</si>
  <si>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</si>
  <si>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</si>
  <si>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大仙市</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</si>
  <si>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</si>
  <si>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</si>
  <si>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</si>
  <si>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</si>
  <si>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</si>
  <si>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</si>
  <si>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</si>
  <si>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</si>
  <si>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</si>
  <si>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</si>
  <si>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</si>
  <si>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</si>
  <si>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</si>
  <si>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</si>
  <si>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</si>
  <si>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経常収支比率は100％を上回って推移しており、収支は比較的良好といえる。しかし、給水人口の減少により経常収益の大部分を占める給水収益の減少が顕著となっている。今後も費用の抑制に取り組み、適正な経営管理に努めていく必要がある。
　流動比率については100％を上回って推移しており、流動資産の大半を現金預金が占めることから支払能力は十分確保できている。しかし、将来的な給水収益減や施設更新投資増に備えるため、実施事業を精査しながら適正管理に努めていく。
　企業債残高対給水収益比率は、令和元年度に浄水場更新事業により企業債8億円を借り入れたが、依然として類似団体平均値よりも低く推移している。
　料金回収率については100％を越えて推移しており、給水に係る費用が給水収益で十分に賄われている。
　給水原価については、類似団体とほぼ同額となっているものの年々増加傾向にある。適正価格を維持していくためにも、更なる費用削減と有収水量の確保に取り組んでいく。
　施設利用率は、類似団体と比較しても概ね高い水準で推移している。施設を有効に活用し、適切な施設規模を維持できているといえる。
　有収率は改善したものの減少傾向にあり、類似団体平均を下回っている。漏水等不明水量の原因を特定し、その対策を講じる必要がある。管路漏水調査を実施しており、その結果を基に漏水修理や老朽管更新等の漏水防止対策をし、有収率の改善に努めていく。
</t>
    <rPh sb="364" eb="366">
      <t>ドウガク</t>
    </rPh>
    <rPh sb="375" eb="377">
      <t>ネンネン</t>
    </rPh>
    <rPh sb="377" eb="379">
      <t>ゾウカ</t>
    </rPh>
    <rPh sb="379" eb="381">
      <t>ケイコウ</t>
    </rPh>
    <rPh sb="494" eb="496">
      <t>カイゼン</t>
    </rPh>
    <rPh sb="501" eb="503">
      <t>ゲンショウ</t>
    </rPh>
    <rPh sb="503" eb="505">
      <t>ケイコウ</t>
    </rPh>
    <rPh sb="552" eb="554">
      <t>カンロ</t>
    </rPh>
    <rPh sb="554" eb="556">
      <t>ロウスイ</t>
    </rPh>
    <rPh sb="556" eb="558">
      <t>チョウサ</t>
    </rPh>
    <rPh sb="559" eb="561">
      <t>ジッシ</t>
    </rPh>
    <rPh sb="573" eb="575">
      <t>ロウスイ</t>
    </rPh>
    <rPh sb="575" eb="577">
      <t>シュウリ</t>
    </rPh>
    <phoneticPr fontId="4"/>
  </si>
  <si>
    <t>　有形固定資産減価償却率について、類似団体平均値を下回っているものの法定耐用年数に近い資産が多い現状は変わらないことから施設更新の計画的な投資を実施していく。
　管路経年化率については、上水道拡張事業により昭和50年代以降に布設された管路が次々と耐用年数を迎えているため上昇傾向にある。
　管路更新率は上昇傾向にあるものの、今後は管路以外にも浄水場の更新等の大きな事業が控えているため更新ペースの鈍化も懸念されることから、限られた財源の中で事業費の平準化を図り、計画的かつ効率的な更新に取り組む必要がある。
　有収率が減少傾向にある状況から鑑みるに、まずは濁り水や漏水事故が多発している管路を優先的に更新することで施設の維持管理に努め、水道水の安定供給に取り組んでいく。</t>
    <rPh sb="109" eb="111">
      <t>イコウ</t>
    </rPh>
    <rPh sb="151" eb="153">
      <t>ジョウショウ</t>
    </rPh>
    <rPh sb="153" eb="155">
      <t>ケイコウ</t>
    </rPh>
    <rPh sb="162" eb="164">
      <t>コンゴ</t>
    </rPh>
    <rPh sb="165" eb="167">
      <t>カンロ</t>
    </rPh>
    <rPh sb="167" eb="169">
      <t>イガイ</t>
    </rPh>
    <rPh sb="171" eb="174">
      <t>ジョウスイジョウ</t>
    </rPh>
    <rPh sb="175" eb="177">
      <t>コウシン</t>
    </rPh>
    <rPh sb="177" eb="178">
      <t>トウ</t>
    </rPh>
    <rPh sb="185" eb="186">
      <t>ヒカ</t>
    </rPh>
    <rPh sb="192" eb="194">
      <t>コウシン</t>
    </rPh>
    <rPh sb="198" eb="200">
      <t>ドンカ</t>
    </rPh>
    <rPh sb="201" eb="203">
      <t>ケネン</t>
    </rPh>
    <rPh sb="211" eb="212">
      <t>カギ</t>
    </rPh>
    <rPh sb="215" eb="217">
      <t>ザイゲン</t>
    </rPh>
    <rPh sb="218" eb="219">
      <t>ナカ</t>
    </rPh>
    <rPh sb="220" eb="222">
      <t>ジギョウ</t>
    </rPh>
    <rPh sb="222" eb="223">
      <t>ヒ</t>
    </rPh>
    <rPh sb="224" eb="227">
      <t>ヘイジュンカ</t>
    </rPh>
    <rPh sb="228" eb="229">
      <t>ハカ</t>
    </rPh>
    <rPh sb="231" eb="234">
      <t>ケイカクテキ</t>
    </rPh>
    <rPh sb="236" eb="239">
      <t>コウリツテキ</t>
    </rPh>
    <rPh sb="240" eb="242">
      <t>コウシン</t>
    </rPh>
    <rPh sb="243" eb="244">
      <t>ト</t>
    </rPh>
    <rPh sb="245" eb="246">
      <t>ク</t>
    </rPh>
    <rPh sb="247" eb="249">
      <t>ヒツヨウ</t>
    </rPh>
    <rPh sb="259" eb="261">
      <t>ゲンショウ</t>
    </rPh>
    <rPh sb="261" eb="263">
      <t>ケイコウ</t>
    </rPh>
    <phoneticPr fontId="4"/>
  </si>
  <si>
    <t xml:space="preserve">　経常収支比率が100％以上であり、累積欠損金もなく、料金回収率も100％を上回っていることから経営の健全性が保たれている。また、施設利用率は類似団体平均を上回っているものの有収率に減少傾向があるため、経営の効率性を高めるための対策が必要である。また、老朽化の状況指標から推測されるように、法定耐用年数を超えた管路割合が上昇しているにも関わらず管路更新率が低下していることから、大幅な施設更新投資を必要とする状況である。
　今後の事業運営の中で、老朽施設の更新や災害に強い水道など、ハード面の再構築が必要になってくるとともに、人口減社会による水需要の減少への対処が重要な課題として挙げられる。
　安全で安心な水の安定供給を実現するため、料金水準の見直しを含めた給水収益確保と、水需要に見合った施設更新投資により、適切な事業運営に取り組んでいく。
</t>
    <rPh sb="91" eb="93">
      <t>ゲンショウ</t>
    </rPh>
    <rPh sb="93" eb="95">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</si>
</sst>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0.14000000000000001</c:v>
                </c:pt>
                <c:pt idx="3" formatCode="#,##0.00;&quot;△&quot;#,##0.00;&quot;-&quot;">
                  <c:v>0.45</c:v>
                </c:pt>
                <c:pt idx="4" formatCode="#,##0.00;&quot;△&quot;#,##0.00;&quot;-&quot;">
                  <c:v>0.57999999999999996</c:v>
                </c:pt>
              </c:numCache>
            </c:numRef>
          </c:val>
          <c:extLst>
            <c:ext xmlns:c16="http://schemas.microsoft.com/office/drawing/2014/chart" uri="{C3380CC4-5D6E-409C-BE32-E72D297353CC}">
              <c16:uniqueId val="{00000000-972B-49B0-942C-35D0FC2D923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972B-49B0-942C-35D0FC2D923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73.86</c:v>
                </c:pt>
                <c:pt idx="1">
                  <c:v>78.7</c:v>
                </c:pt>
                <c:pt idx="2">
                  <c:v>78.680000000000007</c:v>
                </c:pt>
                <c:pt idx="3">
                  <c:v>79.930000000000007</c:v>
                </c:pt>
                <c:pt idx="4">
                  <c:v>77.58</c:v>
                </c:pt>
              </c:numCache>
            </c:numRef>
          </c:val>
          <c:extLst>
            <c:ext xmlns:c16="http://schemas.microsoft.com/office/drawing/2014/chart" uri="{C3380CC4-5D6E-409C-BE32-E72D297353CC}">
              <c16:uniqueId val="{00000000-7D1D-4B6C-8BC2-A61030106B9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7D1D-4B6C-8BC2-A61030106B9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83.82</c:v>
                </c:pt>
                <c:pt idx="1">
                  <c:v>81.459999999999994</c:v>
                </c:pt>
                <c:pt idx="2">
                  <c:v>80.41</c:v>
                </c:pt>
                <c:pt idx="3">
                  <c:v>78.260000000000005</c:v>
                </c:pt>
                <c:pt idx="4">
                  <c:v>79.319999999999993</c:v>
                </c:pt>
              </c:numCache>
            </c:numRef>
          </c:val>
          <c:extLst>
            <c:ext xmlns:c16="http://schemas.microsoft.com/office/drawing/2014/chart" uri="{C3380CC4-5D6E-409C-BE32-E72D297353CC}">
              <c16:uniqueId val="{00000000-47CF-45CA-AFE1-DE7C2271270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47CF-45CA-AFE1-DE7C2271270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132.71</c:v>
                </c:pt>
                <c:pt idx="1">
                  <c:v>121.78</c:v>
                </c:pt>
                <c:pt idx="2">
                  <c:v>117.97</c:v>
                </c:pt>
                <c:pt idx="3">
                  <c:v>119.91</c:v>
                </c:pt>
                <c:pt idx="4">
                  <c:v>114.63</c:v>
                </c:pt>
              </c:numCache>
            </c:numRef>
          </c:val>
          <c:extLst>
            <c:ext xmlns:c16="http://schemas.microsoft.com/office/drawing/2014/chart" uri="{C3380CC4-5D6E-409C-BE32-E72D297353CC}">
              <c16:uniqueId val="{00000000-2C25-4A55-B97C-CAB800249E1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2C25-4A55-B97C-CAB800249E1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41.48</c:v>
                </c:pt>
                <c:pt idx="1">
                  <c:v>43.73</c:v>
                </c:pt>
                <c:pt idx="2">
                  <c:v>45.95</c:v>
                </c:pt>
                <c:pt idx="3">
                  <c:v>47.78</c:v>
                </c:pt>
                <c:pt idx="4">
                  <c:v>49.36</c:v>
                </c:pt>
              </c:numCache>
            </c:numRef>
          </c:val>
          <c:extLst>
            <c:ext xmlns:c16="http://schemas.microsoft.com/office/drawing/2014/chart" uri="{C3380CC4-5D6E-409C-BE32-E72D297353CC}">
              <c16:uniqueId val="{00000000-0F1A-41E1-AA02-17B08872B00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0F1A-41E1-AA02-17B08872B00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21.54</c:v>
                </c:pt>
                <c:pt idx="1">
                  <c:v>23.71</c:v>
                </c:pt>
                <c:pt idx="2">
                  <c:v>26.11</c:v>
                </c:pt>
                <c:pt idx="3">
                  <c:v>27.36</c:v>
                </c:pt>
                <c:pt idx="4">
                  <c:v>27.28</c:v>
                </c:pt>
              </c:numCache>
            </c:numRef>
          </c:val>
          <c:extLst>
            <c:ext xmlns:c16="http://schemas.microsoft.com/office/drawing/2014/chart" uri="{C3380CC4-5D6E-409C-BE32-E72D297353CC}">
              <c16:uniqueId val="{00000000-5BA8-4328-9056-A1DB0B13E06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5BA8-4328-9056-A1DB0B13E06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D3-4AA7-BA4B-2EA41B341D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A1D3-4AA7-BA4B-2EA41B341D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357.84</c:v>
                </c:pt>
                <c:pt idx="1">
                  <c:v>354.81</c:v>
                </c:pt>
                <c:pt idx="2">
                  <c:v>435.07</c:v>
                </c:pt>
                <c:pt idx="3">
                  <c:v>520.79</c:v>
                </c:pt>
                <c:pt idx="4">
                  <c:v>496.9</c:v>
                </c:pt>
              </c:numCache>
            </c:numRef>
          </c:val>
          <c:extLst>
            <c:ext xmlns:c16="http://schemas.microsoft.com/office/drawing/2014/chart" uri="{C3380CC4-5D6E-409C-BE32-E72D297353CC}">
              <c16:uniqueId val="{00000000-1F7D-49B7-8EDA-FF7A0858B5E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1F7D-49B7-8EDA-FF7A0858B5E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309.62</c:v>
                </c:pt>
                <c:pt idx="1">
                  <c:v>284.16000000000003</c:v>
                </c:pt>
                <c:pt idx="2">
                  <c:v>263.12</c:v>
                </c:pt>
                <c:pt idx="3">
                  <c:v>240.56</c:v>
                </c:pt>
                <c:pt idx="4">
                  <c:v>221.04</c:v>
                </c:pt>
              </c:numCache>
            </c:numRef>
          </c:val>
          <c:extLst>
            <c:ext xmlns:c16="http://schemas.microsoft.com/office/drawing/2014/chart" uri="{C3380CC4-5D6E-409C-BE32-E72D297353CC}">
              <c16:uniqueId val="{00000000-BDD1-436B-BB9F-8F705103E85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BDD1-436B-BB9F-8F705103E85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132.66999999999999</c:v>
                </c:pt>
                <c:pt idx="1">
                  <c:v>120.5</c:v>
                </c:pt>
                <c:pt idx="2">
                  <c:v>114.99</c:v>
                </c:pt>
                <c:pt idx="3">
                  <c:v>117.76</c:v>
                </c:pt>
                <c:pt idx="4">
                  <c:v>111.54</c:v>
                </c:pt>
              </c:numCache>
            </c:numRef>
          </c:val>
          <c:extLst>
            <c:ext xmlns:c16="http://schemas.microsoft.com/office/drawing/2014/chart" uri="{C3380CC4-5D6E-409C-BE32-E72D297353CC}">
              <c16:uniqueId val="{00000000-DFC0-4B11-917E-E9A777A220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DFC0-4B11-917E-E9A777A220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152.77000000000001</c:v>
                </c:pt>
                <c:pt idx="1">
                  <c:v>166.65</c:v>
                </c:pt>
                <c:pt idx="2">
                  <c:v>175.17</c:v>
                </c:pt>
                <c:pt idx="3">
                  <c:v>172.06</c:v>
                </c:pt>
                <c:pt idx="4">
                  <c:v>181.79</c:v>
                </c:pt>
              </c:numCache>
            </c:numRef>
          </c:val>
          <c:extLst>
            <c:ext xmlns:c16="http://schemas.microsoft.com/office/drawing/2014/chart" uri="{C3380CC4-5D6E-409C-BE32-E72D297353CC}">
              <c16:uniqueId val="{00000000-B184-4AAE-A16E-4C87749DD8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B184-4AAE-A16E-4C87749DD8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秋田県　大仙市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A5</v>
      </c>
      <c r="X8" s="69"/>
      <c r="Y8" s="69"/>
      <c r="Z8" s="69"/>
      <c r="AA8" s="69"/>
      <c r="AB8" s="69"/>
      <c r="AC8" s="69"/>
      <c r="AD8" s="69" t="str">
        <f>データ!$M$6</f>
        <v>自治体職員</v>
      </c>
      <c r="AE8" s="69"/>
      <c r="AF8" s="69"/>
      <c r="AG8" s="69"/>
      <c r="AH8" s="69"/>
      <c r="AI8" s="69"/>
      <c r="AJ8" s="69"/>
      <c r="AK8" s="2"/>
      <c r="AL8" s="52">
        <f>データ!$R$6</f>
        <v>75207</v>
      </c>
      <c r="AM8" s="52"/>
      <c r="AN8" s="52"/>
      <c r="AO8" s="52"/>
      <c r="AP8" s="52"/>
      <c r="AQ8" s="52"/>
      <c r="AR8" s="52"/>
      <c r="AS8" s="52"/>
      <c r="AT8" s="49">
        <f>データ!$S$6</f>
        <v>866.79</v>
      </c>
      <c r="AU8" s="50"/>
      <c r="AV8" s="50"/>
      <c r="AW8" s="50"/>
      <c r="AX8" s="50"/>
      <c r="AY8" s="50"/>
      <c r="AZ8" s="50"/>
      <c r="BA8" s="50"/>
      <c r="BB8" s="39">
        <f>データ!$T$6</f>
        <v>86.76</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80.83</v>
      </c>
      <c r="J10" s="50"/>
      <c r="K10" s="50"/>
      <c r="L10" s="50"/>
      <c r="M10" s="50"/>
      <c r="N10" s="50"/>
      <c r="O10" s="51"/>
      <c r="P10" s="39">
        <f>データ!$P$6</f>
        <v>41.16</v>
      </c>
      <c r="Q10" s="39"/>
      <c r="R10" s="39"/>
      <c r="S10" s="39"/>
      <c r="T10" s="39"/>
      <c r="U10" s="39"/>
      <c r="V10" s="39"/>
      <c r="W10" s="52">
        <f>データ!$Q$6</f>
        <v>2930</v>
      </c>
      <c r="X10" s="52"/>
      <c r="Y10" s="52"/>
      <c r="Z10" s="52"/>
      <c r="AA10" s="52"/>
      <c r="AB10" s="52"/>
      <c r="AC10" s="52"/>
      <c r="AD10" s="2"/>
      <c r="AE10" s="2"/>
      <c r="AF10" s="2"/>
      <c r="AG10" s="2"/>
      <c r="AH10" s="2"/>
      <c r="AI10" s="2"/>
      <c r="AJ10" s="2"/>
      <c r="AK10" s="2"/>
      <c r="AL10" s="52">
        <f>データ!$U$6</f>
        <v>30717</v>
      </c>
      <c r="AM10" s="52"/>
      <c r="AN10" s="52"/>
      <c r="AO10" s="52"/>
      <c r="AP10" s="52"/>
      <c r="AQ10" s="52"/>
      <c r="AR10" s="52"/>
      <c r="AS10" s="52"/>
      <c r="AT10" s="49">
        <f>データ!$V$6</f>
        <v>49.97</v>
      </c>
      <c r="AU10" s="50"/>
      <c r="AV10" s="50"/>
      <c r="AW10" s="50"/>
      <c r="AX10" s="50"/>
      <c r="AY10" s="50"/>
      <c r="AZ10" s="50"/>
      <c r="BA10" s="50"/>
      <c r="BB10" s="39">
        <f>データ!$W$6</f>
        <v>614.71</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109</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110</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111</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9"/>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9"/>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9"/>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9"/>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9"/>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9"/>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9"/>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9"/>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9"/>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9"/>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9"/>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9"/>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9"/>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9"/>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9"/>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oDHSIsaltAXv4H/7+opcBNlLQqnjGalirCJ1Sww+e1kBHZUuob+X/uqdzcmk2Q77SsStEVUkhLscaW60blcKw==" saltValue="sT7JkZ3FBgh/x1OS7ii8V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52124</v>
      </c>
      <c r="D6" s="20">
        <f t="shared" si="3"/>
        <v>46</v>
      </c>
      <c r="E6" s="20">
        <f t="shared" si="3"/>
        <v>1</v>
      </c>
      <c r="F6" s="20">
        <f t="shared" si="3"/>
        <v>0</v>
      </c>
      <c r="G6" s="20">
        <f t="shared" si="3"/>
        <v>1</v>
      </c>
      <c r="H6" s="20" t="str">
        <f t="shared" si="3"/>
        <v>秋田県　大仙市</v>
      </c>
      <c r="I6" s="20" t="str">
        <f t="shared" si="3"/>
        <v>法適用</v>
      </c>
      <c r="J6" s="20" t="str">
        <f t="shared" si="3"/>
        <v>水道事業</v>
      </c>
      <c r="K6" s="20" t="str">
        <f t="shared" si="3"/>
        <v>末端給水事業</v>
      </c>
      <c r="L6" s="20" t="str">
        <f t="shared" si="3"/>
        <v>A5</v>
      </c>
      <c r="M6" s="20" t="str">
        <f t="shared" si="3"/>
        <v>自治体職員</v>
      </c>
      <c r="N6" s="21" t="str">
        <f t="shared" si="3"/>
        <v>-</v>
      </c>
      <c r="O6" s="21">
        <f t="shared" si="3"/>
        <v>80.83</v>
      </c>
      <c r="P6" s="21">
        <f t="shared" si="3"/>
        <v>41.16</v>
      </c>
      <c r="Q6" s="21">
        <f t="shared" si="3"/>
        <v>2930</v>
      </c>
      <c r="R6" s="21">
        <f t="shared" si="3"/>
        <v>75207</v>
      </c>
      <c r="S6" s="21">
        <f t="shared" si="3"/>
        <v>866.79</v>
      </c>
      <c r="T6" s="21">
        <f t="shared" si="3"/>
        <v>86.76</v>
      </c>
      <c r="U6" s="21">
        <f t="shared" si="3"/>
        <v>30717</v>
      </c>
      <c r="V6" s="21">
        <f t="shared" si="3"/>
        <v>49.97</v>
      </c>
      <c r="W6" s="21">
        <f t="shared" si="3"/>
        <v>614.71</v>
      </c>
      <c r="X6" s="22">
        <f>IF(X7="",NA(),X7)</f>
        <v>132.71</v>
      </c>
      <c r="Y6" s="22">
        <f t="shared" ref="Y6:AG6" si="4">IF(Y7="",NA(),Y7)</f>
        <v>121.78</v>
      </c>
      <c r="Z6" s="22">
        <f t="shared" si="4"/>
        <v>117.97</v>
      </c>
      <c r="AA6" s="22">
        <f t="shared" si="4"/>
        <v>119.91</v>
      </c>
      <c r="AB6" s="22">
        <f t="shared" si="4"/>
        <v>114.63</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357.84</v>
      </c>
      <c r="AU6" s="22">
        <f t="shared" ref="AU6:BC6" si="6">IF(AU7="",NA(),AU7)</f>
        <v>354.81</v>
      </c>
      <c r="AV6" s="22">
        <f t="shared" si="6"/>
        <v>435.07</v>
      </c>
      <c r="AW6" s="22">
        <f t="shared" si="6"/>
        <v>520.79</v>
      </c>
      <c r="AX6" s="22">
        <f t="shared" si="6"/>
        <v>496.9</v>
      </c>
      <c r="AY6" s="22">
        <f t="shared" si="6"/>
        <v>365.18</v>
      </c>
      <c r="AZ6" s="22">
        <f t="shared" si="6"/>
        <v>327.77</v>
      </c>
      <c r="BA6" s="22">
        <f t="shared" si="6"/>
        <v>338.02</v>
      </c>
      <c r="BB6" s="22">
        <f t="shared" si="6"/>
        <v>345.94</v>
      </c>
      <c r="BC6" s="22">
        <f t="shared" si="6"/>
        <v>329.7</v>
      </c>
      <c r="BD6" s="21" t="str">
        <f>IF(BD7="","",IF(BD7="-","【-】","【"&amp;SUBSTITUTE(TEXT(BD7,"#,##0.00"),"-","△")&amp;"】"))</f>
        <v>【243.36】</v>
      </c>
      <c r="BE6" s="22">
        <f>IF(BE7="",NA(),BE7)</f>
        <v>309.62</v>
      </c>
      <c r="BF6" s="22">
        <f t="shared" ref="BF6:BN6" si="7">IF(BF7="",NA(),BF7)</f>
        <v>284.16000000000003</v>
      </c>
      <c r="BG6" s="22">
        <f t="shared" si="7"/>
        <v>263.12</v>
      </c>
      <c r="BH6" s="22">
        <f t="shared" si="7"/>
        <v>240.56</v>
      </c>
      <c r="BI6" s="22">
        <f t="shared" si="7"/>
        <v>221.04</v>
      </c>
      <c r="BJ6" s="22">
        <f t="shared" si="7"/>
        <v>371.65</v>
      </c>
      <c r="BK6" s="22">
        <f t="shared" si="7"/>
        <v>397.1</v>
      </c>
      <c r="BL6" s="22">
        <f t="shared" si="7"/>
        <v>379.91</v>
      </c>
      <c r="BM6" s="22">
        <f t="shared" si="7"/>
        <v>386.61</v>
      </c>
      <c r="BN6" s="22">
        <f t="shared" si="7"/>
        <v>381.56</v>
      </c>
      <c r="BO6" s="21" t="str">
        <f>IF(BO7="","",IF(BO7="-","【-】","【"&amp;SUBSTITUTE(TEXT(BO7,"#,##0.00"),"-","△")&amp;"】"))</f>
        <v>【265.93】</v>
      </c>
      <c r="BP6" s="22">
        <f>IF(BP7="",NA(),BP7)</f>
        <v>132.66999999999999</v>
      </c>
      <c r="BQ6" s="22">
        <f t="shared" ref="BQ6:BY6" si="8">IF(BQ7="",NA(),BQ7)</f>
        <v>120.5</v>
      </c>
      <c r="BR6" s="22">
        <f t="shared" si="8"/>
        <v>114.99</v>
      </c>
      <c r="BS6" s="22">
        <f t="shared" si="8"/>
        <v>117.76</v>
      </c>
      <c r="BT6" s="22">
        <f t="shared" si="8"/>
        <v>111.54</v>
      </c>
      <c r="BU6" s="22">
        <f t="shared" si="8"/>
        <v>98.77</v>
      </c>
      <c r="BV6" s="22">
        <f t="shared" si="8"/>
        <v>95.79</v>
      </c>
      <c r="BW6" s="22">
        <f t="shared" si="8"/>
        <v>98.3</v>
      </c>
      <c r="BX6" s="22">
        <f t="shared" si="8"/>
        <v>93.82</v>
      </c>
      <c r="BY6" s="22">
        <f t="shared" si="8"/>
        <v>95.04</v>
      </c>
      <c r="BZ6" s="21" t="str">
        <f>IF(BZ7="","",IF(BZ7="-","【-】","【"&amp;SUBSTITUTE(TEXT(BZ7,"#,##0.00"),"-","△")&amp;"】"))</f>
        <v>【97.82】</v>
      </c>
      <c r="CA6" s="22">
        <f>IF(CA7="",NA(),CA7)</f>
        <v>152.77000000000001</v>
      </c>
      <c r="CB6" s="22">
        <f t="shared" ref="CB6:CJ6" si="9">IF(CB7="",NA(),CB7)</f>
        <v>166.65</v>
      </c>
      <c r="CC6" s="22">
        <f t="shared" si="9"/>
        <v>175.17</v>
      </c>
      <c r="CD6" s="22">
        <f t="shared" si="9"/>
        <v>172.06</v>
      </c>
      <c r="CE6" s="22">
        <f t="shared" si="9"/>
        <v>181.79</v>
      </c>
      <c r="CF6" s="22">
        <f t="shared" si="9"/>
        <v>173.67</v>
      </c>
      <c r="CG6" s="22">
        <f t="shared" si="9"/>
        <v>171.13</v>
      </c>
      <c r="CH6" s="22">
        <f t="shared" si="9"/>
        <v>173.7</v>
      </c>
      <c r="CI6" s="22">
        <f t="shared" si="9"/>
        <v>178.94</v>
      </c>
      <c r="CJ6" s="22">
        <f t="shared" si="9"/>
        <v>180.19</v>
      </c>
      <c r="CK6" s="21" t="str">
        <f>IF(CK7="","",IF(CK7="-","【-】","【"&amp;SUBSTITUTE(TEXT(CK7,"#,##0.00"),"-","△")&amp;"】"))</f>
        <v>【177.56】</v>
      </c>
      <c r="CL6" s="22">
        <f>IF(CL7="",NA(),CL7)</f>
        <v>73.86</v>
      </c>
      <c r="CM6" s="22">
        <f t="shared" ref="CM6:CU6" si="10">IF(CM7="",NA(),CM7)</f>
        <v>78.7</v>
      </c>
      <c r="CN6" s="22">
        <f t="shared" si="10"/>
        <v>78.680000000000007</v>
      </c>
      <c r="CO6" s="22">
        <f t="shared" si="10"/>
        <v>79.930000000000007</v>
      </c>
      <c r="CP6" s="22">
        <f t="shared" si="10"/>
        <v>77.58</v>
      </c>
      <c r="CQ6" s="22">
        <f t="shared" si="10"/>
        <v>59.67</v>
      </c>
      <c r="CR6" s="22">
        <f t="shared" si="10"/>
        <v>60.12</v>
      </c>
      <c r="CS6" s="22">
        <f t="shared" si="10"/>
        <v>60.34</v>
      </c>
      <c r="CT6" s="22">
        <f t="shared" si="10"/>
        <v>59.54</v>
      </c>
      <c r="CU6" s="22">
        <f t="shared" si="10"/>
        <v>59.26</v>
      </c>
      <c r="CV6" s="21" t="str">
        <f>IF(CV7="","",IF(CV7="-","【-】","【"&amp;SUBSTITUTE(TEXT(CV7,"#,##0.00"),"-","△")&amp;"】"))</f>
        <v>【59.81】</v>
      </c>
      <c r="CW6" s="22">
        <f>IF(CW7="",NA(),CW7)</f>
        <v>83.82</v>
      </c>
      <c r="CX6" s="22">
        <f t="shared" ref="CX6:DF6" si="11">IF(CX7="",NA(),CX7)</f>
        <v>81.459999999999994</v>
      </c>
      <c r="CY6" s="22">
        <f t="shared" si="11"/>
        <v>80.41</v>
      </c>
      <c r="CZ6" s="22">
        <f t="shared" si="11"/>
        <v>78.260000000000005</v>
      </c>
      <c r="DA6" s="22">
        <f t="shared" si="11"/>
        <v>79.319999999999993</v>
      </c>
      <c r="DB6" s="22">
        <f t="shared" si="11"/>
        <v>84.6</v>
      </c>
      <c r="DC6" s="22">
        <f t="shared" si="11"/>
        <v>84.24</v>
      </c>
      <c r="DD6" s="22">
        <f t="shared" si="11"/>
        <v>84.19</v>
      </c>
      <c r="DE6" s="22">
        <f t="shared" si="11"/>
        <v>83.93</v>
      </c>
      <c r="DF6" s="22">
        <f t="shared" si="11"/>
        <v>83.84</v>
      </c>
      <c r="DG6" s="21" t="str">
        <f>IF(DG7="","",IF(DG7="-","【-】","【"&amp;SUBSTITUTE(TEXT(DG7,"#,##0.00"),"-","△")&amp;"】"))</f>
        <v>【89.42】</v>
      </c>
      <c r="DH6" s="22">
        <f>IF(DH7="",NA(),DH7)</f>
        <v>41.48</v>
      </c>
      <c r="DI6" s="22">
        <f t="shared" ref="DI6:DQ6" si="12">IF(DI7="",NA(),DI7)</f>
        <v>43.73</v>
      </c>
      <c r="DJ6" s="22">
        <f t="shared" si="12"/>
        <v>45.95</v>
      </c>
      <c r="DK6" s="22">
        <f t="shared" si="12"/>
        <v>47.78</v>
      </c>
      <c r="DL6" s="22">
        <f t="shared" si="12"/>
        <v>49.36</v>
      </c>
      <c r="DM6" s="22">
        <f t="shared" si="12"/>
        <v>48.17</v>
      </c>
      <c r="DN6" s="22">
        <f t="shared" si="12"/>
        <v>48.83</v>
      </c>
      <c r="DO6" s="22">
        <f t="shared" si="12"/>
        <v>49.96</v>
      </c>
      <c r="DP6" s="22">
        <f t="shared" si="12"/>
        <v>50.82</v>
      </c>
      <c r="DQ6" s="22">
        <f t="shared" si="12"/>
        <v>51.82</v>
      </c>
      <c r="DR6" s="21" t="str">
        <f>IF(DR7="","",IF(DR7="-","【-】","【"&amp;SUBSTITUTE(TEXT(DR7,"#,##0.00"),"-","△")&amp;"】"))</f>
        <v>【52.02】</v>
      </c>
      <c r="DS6" s="22">
        <f>IF(DS7="",NA(),DS7)</f>
        <v>21.54</v>
      </c>
      <c r="DT6" s="22">
        <f t="shared" ref="DT6:EB6" si="13">IF(DT7="",NA(),DT7)</f>
        <v>23.71</v>
      </c>
      <c r="DU6" s="22">
        <f t="shared" si="13"/>
        <v>26.11</v>
      </c>
      <c r="DV6" s="22">
        <f t="shared" si="13"/>
        <v>27.36</v>
      </c>
      <c r="DW6" s="22">
        <f t="shared" si="13"/>
        <v>27.28</v>
      </c>
      <c r="DX6" s="22">
        <f t="shared" si="13"/>
        <v>17.12</v>
      </c>
      <c r="DY6" s="22">
        <f t="shared" si="13"/>
        <v>18.18</v>
      </c>
      <c r="DZ6" s="22">
        <f t="shared" si="13"/>
        <v>19.32</v>
      </c>
      <c r="EA6" s="22">
        <f t="shared" si="13"/>
        <v>21.16</v>
      </c>
      <c r="EB6" s="22">
        <f t="shared" si="13"/>
        <v>22.72</v>
      </c>
      <c r="EC6" s="21" t="str">
        <f>IF(EC7="","",IF(EC7="-","【-】","【"&amp;SUBSTITUTE(TEXT(EC7,"#,##0.00"),"-","△")&amp;"】"))</f>
        <v>【25.37】</v>
      </c>
      <c r="ED6" s="21">
        <f>IF(ED7="",NA(),ED7)</f>
        <v>0</v>
      </c>
      <c r="EE6" s="21">
        <f t="shared" ref="EE6:EM6" si="14">IF(EE7="",NA(),EE7)</f>
        <v>0</v>
      </c>
      <c r="EF6" s="22">
        <f t="shared" si="14"/>
        <v>0.14000000000000001</v>
      </c>
      <c r="EG6" s="22">
        <f t="shared" si="14"/>
        <v>0.45</v>
      </c>
      <c r="EH6" s="22">
        <f t="shared" si="14"/>
        <v>0.57999999999999996</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52124</v>
      </c>
      <c r="D7" s="24">
        <v>46</v>
      </c>
      <c r="E7" s="24">
        <v>1</v>
      </c>
      <c r="F7" s="24">
        <v>0</v>
      </c>
      <c r="G7" s="24">
        <v>1</v>
      </c>
      <c r="H7" s="24" t="s">
        <v>93</v>
      </c>
      <c r="I7" s="24" t="s">
        <v>94</v>
      </c>
      <c r="J7" s="24" t="s">
        <v>95</v>
      </c>
      <c r="K7" s="24" t="s">
        <v>96</v>
      </c>
      <c r="L7" s="24" t="s">
        <v>97</v>
      </c>
      <c r="M7" s="24" t="s">
        <v>98</v>
      </c>
      <c r="N7" s="25" t="s">
        <v>99</v>
      </c>
      <c r="O7" s="25">
        <v>80.83</v>
      </c>
      <c r="P7" s="25">
        <v>41.16</v>
      </c>
      <c r="Q7" s="25">
        <v>2930</v>
      </c>
      <c r="R7" s="25">
        <v>75207</v>
      </c>
      <c r="S7" s="25">
        <v>866.79</v>
      </c>
      <c r="T7" s="25">
        <v>86.76</v>
      </c>
      <c r="U7" s="25">
        <v>30717</v>
      </c>
      <c r="V7" s="25">
        <v>49.97</v>
      </c>
      <c r="W7" s="25">
        <v>614.71</v>
      </c>
      <c r="X7" s="25">
        <v>132.71</v>
      </c>
      <c r="Y7" s="25">
        <v>121.78</v>
      </c>
      <c r="Z7" s="25">
        <v>117.97</v>
      </c>
      <c r="AA7" s="25">
        <v>119.91</v>
      </c>
      <c r="AB7" s="25">
        <v>114.63</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357.84</v>
      </c>
      <c r="AU7" s="25">
        <v>354.81</v>
      </c>
      <c r="AV7" s="25">
        <v>435.07</v>
      </c>
      <c r="AW7" s="25">
        <v>520.79</v>
      </c>
      <c r="AX7" s="25">
        <v>496.9</v>
      </c>
      <c r="AY7" s="25">
        <v>365.18</v>
      </c>
      <c r="AZ7" s="25">
        <v>327.77</v>
      </c>
      <c r="BA7" s="25">
        <v>338.02</v>
      </c>
      <c r="BB7" s="25">
        <v>345.94</v>
      </c>
      <c r="BC7" s="25">
        <v>329.7</v>
      </c>
      <c r="BD7" s="25">
        <v>243.36</v>
      </c>
      <c r="BE7" s="25">
        <v>309.62</v>
      </c>
      <c r="BF7" s="25">
        <v>284.16000000000003</v>
      </c>
      <c r="BG7" s="25">
        <v>263.12</v>
      </c>
      <c r="BH7" s="25">
        <v>240.56</v>
      </c>
      <c r="BI7" s="25">
        <v>221.04</v>
      </c>
      <c r="BJ7" s="25">
        <v>371.65</v>
      </c>
      <c r="BK7" s="25">
        <v>397.1</v>
      </c>
      <c r="BL7" s="25">
        <v>379.91</v>
      </c>
      <c r="BM7" s="25">
        <v>386.61</v>
      </c>
      <c r="BN7" s="25">
        <v>381.56</v>
      </c>
      <c r="BO7" s="25">
        <v>265.93</v>
      </c>
      <c r="BP7" s="25">
        <v>132.66999999999999</v>
      </c>
      <c r="BQ7" s="25">
        <v>120.5</v>
      </c>
      <c r="BR7" s="25">
        <v>114.99</v>
      </c>
      <c r="BS7" s="25">
        <v>117.76</v>
      </c>
      <c r="BT7" s="25">
        <v>111.54</v>
      </c>
      <c r="BU7" s="25">
        <v>98.77</v>
      </c>
      <c r="BV7" s="25">
        <v>95.79</v>
      </c>
      <c r="BW7" s="25">
        <v>98.3</v>
      </c>
      <c r="BX7" s="25">
        <v>93.82</v>
      </c>
      <c r="BY7" s="25">
        <v>95.04</v>
      </c>
      <c r="BZ7" s="25">
        <v>97.82</v>
      </c>
      <c r="CA7" s="25">
        <v>152.77000000000001</v>
      </c>
      <c r="CB7" s="25">
        <v>166.65</v>
      </c>
      <c r="CC7" s="25">
        <v>175.17</v>
      </c>
      <c r="CD7" s="25">
        <v>172.06</v>
      </c>
      <c r="CE7" s="25">
        <v>181.79</v>
      </c>
      <c r="CF7" s="25">
        <v>173.67</v>
      </c>
      <c r="CG7" s="25">
        <v>171.13</v>
      </c>
      <c r="CH7" s="25">
        <v>173.7</v>
      </c>
      <c r="CI7" s="25">
        <v>178.94</v>
      </c>
      <c r="CJ7" s="25">
        <v>180.19</v>
      </c>
      <c r="CK7" s="25">
        <v>177.56</v>
      </c>
      <c r="CL7" s="25">
        <v>73.86</v>
      </c>
      <c r="CM7" s="25">
        <v>78.7</v>
      </c>
      <c r="CN7" s="25">
        <v>78.680000000000007</v>
      </c>
      <c r="CO7" s="25">
        <v>79.930000000000007</v>
      </c>
      <c r="CP7" s="25">
        <v>77.58</v>
      </c>
      <c r="CQ7" s="25">
        <v>59.67</v>
      </c>
      <c r="CR7" s="25">
        <v>60.12</v>
      </c>
      <c r="CS7" s="25">
        <v>60.34</v>
      </c>
      <c r="CT7" s="25">
        <v>59.54</v>
      </c>
      <c r="CU7" s="25">
        <v>59.26</v>
      </c>
      <c r="CV7" s="25">
        <v>59.81</v>
      </c>
      <c r="CW7" s="25">
        <v>83.82</v>
      </c>
      <c r="CX7" s="25">
        <v>81.459999999999994</v>
      </c>
      <c r="CY7" s="25">
        <v>80.41</v>
      </c>
      <c r="CZ7" s="25">
        <v>78.260000000000005</v>
      </c>
      <c r="DA7" s="25">
        <v>79.319999999999993</v>
      </c>
      <c r="DB7" s="25">
        <v>84.6</v>
      </c>
      <c r="DC7" s="25">
        <v>84.24</v>
      </c>
      <c r="DD7" s="25">
        <v>84.19</v>
      </c>
      <c r="DE7" s="25">
        <v>83.93</v>
      </c>
      <c r="DF7" s="25">
        <v>83.84</v>
      </c>
      <c r="DG7" s="25">
        <v>89.42</v>
      </c>
      <c r="DH7" s="25">
        <v>41.48</v>
      </c>
      <c r="DI7" s="25">
        <v>43.73</v>
      </c>
      <c r="DJ7" s="25">
        <v>45.95</v>
      </c>
      <c r="DK7" s="25">
        <v>47.78</v>
      </c>
      <c r="DL7" s="25">
        <v>49.36</v>
      </c>
      <c r="DM7" s="25">
        <v>48.17</v>
      </c>
      <c r="DN7" s="25">
        <v>48.83</v>
      </c>
      <c r="DO7" s="25">
        <v>49.96</v>
      </c>
      <c r="DP7" s="25">
        <v>50.82</v>
      </c>
      <c r="DQ7" s="25">
        <v>51.82</v>
      </c>
      <c r="DR7" s="25">
        <v>52.02</v>
      </c>
      <c r="DS7" s="25">
        <v>21.54</v>
      </c>
      <c r="DT7" s="25">
        <v>23.71</v>
      </c>
      <c r="DU7" s="25">
        <v>26.11</v>
      </c>
      <c r="DV7" s="25">
        <v>27.36</v>
      </c>
      <c r="DW7" s="25">
        <v>27.28</v>
      </c>
      <c r="DX7" s="25">
        <v>17.12</v>
      </c>
      <c r="DY7" s="25">
        <v>18.18</v>
      </c>
      <c r="DZ7" s="25">
        <v>19.32</v>
      </c>
      <c r="EA7" s="25">
        <v>21.16</v>
      </c>
      <c r="EB7" s="25">
        <v>22.72</v>
      </c>
      <c r="EC7" s="25">
        <v>25.37</v>
      </c>
      <c r="ED7" s="25">
        <v>0</v>
      </c>
      <c r="EE7" s="25">
        <v>0</v>
      </c>
      <c r="EF7" s="25">
        <v>0.14000000000000001</v>
      </c>
      <c r="EG7" s="25">
        <v>0.45</v>
      </c>
      <c r="EH7" s="25">
        <v>0.57999999999999996</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DS-PCE03020</cp:lastModifiedBy>
  <dcterms:created xsi:type="dcterms:W3CDTF">2025-01-24T06:44:47Z</dcterms:created>
  <dcterms:modified xsi:type="dcterms:W3CDTF">2025-01-28T02:12:52Z</dcterms:modified>
  <cp:category/>
</cp:coreProperties>
</file>