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31\ds_i002\経営比較分析\20250122 【秋田県市町村課】Fw 【伝達事項】【総務省23〆】公営企業に係る経営比較分析表（令和５年度決算）の分析等について（依頼）\03 回答\"/>
    </mc:Choice>
  </mc:AlternateContent>
  <workbookProtection workbookAlgorithmName="SHA-512" workbookHashValue="URk8RNKVzyIw8wv6dDiTuoK5I0Md57mrUbnmmwCL3+4fsArNnWNGM7Vk/7NrMZSc1KrR6J0Rkx9iBoaeQUWmqQ==" workbookSaltValue="hV9RCHlTI9lXGMMUMAhXU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<sst xmlns="http://schemas.openxmlformats.org/spreadsheetml/2006/main" count="231" uniqueCount="115">
  <si>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</si>
  <si>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</si>
  <si>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</si>
  <si>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</si>
  <si>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</si>
  <si>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</si>
  <si>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</si>
  <si>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</si>
  <si>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</si>
  <si>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</si>
  <si>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</si>
  <si>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</si>
  <si>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</si>
  <si>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</si>
  <si>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</si>
  <si>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</si>
  <si>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</si>
  <si>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</si>
  <si>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</si>
  <si>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</si>
  <si>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</si>
  <si>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</si>
  <si>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</si>
  <si>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</si>
  <si>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</si>
  <si>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</si>
  <si>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</si>
  <si>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</si>
  <si>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</si>
  <si>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</si>
  <si>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</si>
  <si>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</si>
  <si>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</si>
  <si>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</si>
  <si>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</si>
  <si>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</si>
  <si>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</si>
  <si>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</si>
  <si>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</si>
  <si>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</si>
  <si>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</si>
  <si>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</si>
  <si>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</si>
  <si>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</si>
  <si>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</si>
  <si>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</si>
  <si>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</si>
  <si>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</si>
  <si>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</si>
  <si>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</si>
  <si>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</si>
  <si>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</si>
  <si>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</si>
  <si>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</si>
  <si>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</si>
  <si>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</si>
  <si>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</si>
  <si>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</si>
  <si>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</si>
  <si>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</si>
  <si>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</si>
  <si>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</si>
  <si>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</si>
  <si>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</si>
  <si>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</si>
  <si>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</si>
  <si>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</si>
  <si>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</si>
  <si>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</si>
  <si>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</si>
  <si>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</si>
  <si>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</si>
  <si>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</si>
  <si>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</si>
  <si>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</si>
  <si>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</si>
  <si>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</si>
  <si>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</si>
  <si>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</si>
  <si>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</si>
  <si>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</si>
  <si>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</si>
  <si>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</si>
  <si>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</si>
  <si>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</si>
  <si>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</si>
  <si>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</si>
  <si>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</si>
  <si>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</si>
  <si>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</si>
  <si>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</si>
  <si>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</si>
  <si>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</si>
  <si>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</si>
  <si>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</si>
  <si>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</si>
  <si>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大仙市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</si>
  <si>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</si>
  <si>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</si>
  <si>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</si>
  <si>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</si>
  <si>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</si>
  <si>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</si>
  <si>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</si>
  <si>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</si>
  <si>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</si>
  <si>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</si>
  <si>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</si>
  <si>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</si>
  <si>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</si>
  <si>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</si>
  <si>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</si>
  <si>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①有形固定資産減価償却率は類似団体平均値を下回っている。将来的な人口減少等を見据えた適切規模の施設更新投資を計画していく。
②管渠老朽化率について、法定耐用年数を経過した管渠はない。将来的な管渠の更新時期を見据え、設備の回復・予防保全のための修繕や事業費の平準化を図り、計画的かつ効率的な維持修繕・改築更新に取り組む。
③管渠改善率は0%であり、管渠老朽化率の推移を見据えながら計画的な更新を実施していく。</t>
    <rPh sb="44" eb="46">
      <t>キボ</t>
    </rPh>
    <rPh sb="49" eb="51">
      <t>コウシン</t>
    </rPh>
    <phoneticPr fontId="4"/>
  </si>
  <si>
    <t>　経常収支比率が100%を超え、単年度の収支は黒字となっているが、収入は一般会計からの繰入金に依存している状態である。汚水処理に係る費用を下水道使用料による収入だけでは賄えていないため、接続率の向上及び維持管理費の削減といった経営改善に取り組み、累積欠損金の解消に努める。
　人口減少による使用料収入の減少が見込まれる一方、施設の老朽化による維持管理費の増加が予想されるなかで、施設の更新を進める必要があることから、施設の統廃合や公共下水道への接続、また改築更新を計画的に進め、事業運営の効率化を図る必要がある。</t>
    <rPh sb="33" eb="35">
      <t>シュウニュウ</t>
    </rPh>
    <rPh sb="118" eb="119">
      <t>ト</t>
    </rPh>
    <rPh sb="120" eb="121">
      <t>ク</t>
    </rPh>
    <rPh sb="123" eb="125">
      <t>ルイセキ</t>
    </rPh>
    <rPh sb="125" eb="127">
      <t>ケッソン</t>
    </rPh>
    <rPh sb="127" eb="128">
      <t>キン</t>
    </rPh>
    <rPh sb="129" eb="131">
      <t>カイショウ</t>
    </rPh>
    <rPh sb="132" eb="133">
      <t>ツト</t>
    </rPh>
    <rPh sb="215" eb="217">
      <t>コウキョウ</t>
    </rPh>
    <rPh sb="217" eb="220">
      <t>ゲスイドウ</t>
    </rPh>
    <rPh sb="222" eb="224">
      <t>セツゾク</t>
    </rPh>
    <rPh sb="234" eb="235">
      <t>テキ</t>
    </rPh>
    <rPh sb="236" eb="237">
      <t>スス</t>
    </rPh>
    <phoneticPr fontId="4"/>
  </si>
  <si>
    <t>①経常収支比率は100%を上回って推移しているが、経常収益の約４割を一般会計繰入金に依存している状況である。
②累積欠損金比率は類似団体平均値を上回っているが、当年度純利益をもって欠損金を埋めており、数年での欠損金の解消が見込まれる。
③流動比率は僅かながら増加傾向にあるが、依然として100%を大きく下回っており、全国平均や類似団体と比較しても低い数値となっている。法適化してからの期間が短く内部留保資金の少ないことも大きく影響している。今後も適切に資金を確保するよう実施事業を精査しながら適正管理に努めていく必要がある。
④企業債残高対事業規模比率は類似団体平均値を大きく上回っているが僅かながら減少傾向にある。投資的経費の財源を企業債に依存せざるを得ない状況であるが、企業債現在高は減少してきている。
⑤経費回収率は減少傾向にあり、R4は類似団体平均値を下回ったが、R5は増加となり類似団体平均値を僅かに上回った。施設設備の経年劣化により修繕費が増加傾向にあるが、処理区域内人口は減少しているため維持管理費の削減に向けて、処理場の集約化を適宜検討していく必要がある。
⑥汚水処理原価は増加傾向にあり、R4は類似団体平均値を上回ったが、R5は僅かに下回った。今後は処理区域内人口の減少による有収水量の減少が見込まれる。
⑦施設利用率は類似団体平均値を下回っており、減少傾向にある。将来の汚水処理人口減少を踏まえ、適切な規模の施設維持を検討していく。
⑧水洗化率は類似団体平均値を下回っており、横ばいの状態が続いている。使用料収入の増加を図るため、下水道接続促進補助金制度の利用促進に取り組んでいる。</t>
    <rPh sb="100" eb="102">
      <t>スウネン</t>
    </rPh>
    <rPh sb="256" eb="258">
      <t>ヒツヨウ</t>
    </rPh>
    <rPh sb="285" eb="286">
      <t>オオ</t>
    </rPh>
    <rPh sb="288" eb="290">
      <t>ウワマワ</t>
    </rPh>
    <rPh sb="295" eb="296">
      <t>ワズ</t>
    </rPh>
    <rPh sb="378" eb="379">
      <t>アタイ</t>
    </rPh>
    <rPh sb="389" eb="391">
      <t>ゾウカ</t>
    </rPh>
    <rPh sb="394" eb="396">
      <t>ルイジ</t>
    </rPh>
    <rPh sb="396" eb="398">
      <t>ダンタイ</t>
    </rPh>
    <rPh sb="402" eb="403">
      <t>ワズ</t>
    </rPh>
    <rPh sb="405" eb="407">
      <t>ウワマワ</t>
    </rPh>
    <rPh sb="410" eb="412">
      <t>シセツ</t>
    </rPh>
    <rPh sb="412" eb="414">
      <t>セツビ</t>
    </rPh>
    <rPh sb="415" eb="417">
      <t>ケイネン</t>
    </rPh>
    <rPh sb="417" eb="419">
      <t>レッカ</t>
    </rPh>
    <rPh sb="422" eb="425">
      <t>シュウゼンヒ</t>
    </rPh>
    <rPh sb="426" eb="428">
      <t>ゾウカ</t>
    </rPh>
    <rPh sb="428" eb="430">
      <t>ケイコウ</t>
    </rPh>
    <rPh sb="451" eb="453">
      <t>イジ</t>
    </rPh>
    <rPh sb="453" eb="456">
      <t>カンリヒ</t>
    </rPh>
    <rPh sb="457" eb="459">
      <t>サクゲン</t>
    </rPh>
    <rPh sb="460" eb="461">
      <t>ム</t>
    </rPh>
    <rPh sb="464" eb="467">
      <t>ショリジョウ</t>
    </rPh>
    <rPh sb="468" eb="471">
      <t>シュウヤクカ</t>
    </rPh>
    <rPh sb="472" eb="474">
      <t>テキギ</t>
    </rPh>
    <rPh sb="474" eb="476">
      <t>ケントウ</t>
    </rPh>
    <rPh sb="480" eb="482">
      <t>ヒツヨウ</t>
    </rPh>
    <rPh sb="495" eb="497">
      <t>ゾウカ</t>
    </rPh>
    <rPh sb="497" eb="499">
      <t>ケイコウ</t>
    </rPh>
    <rPh sb="514" eb="515">
      <t>ウエ</t>
    </rPh>
    <rPh sb="523" eb="524">
      <t>ワズ</t>
    </rPh>
    <rPh sb="526" eb="528">
      <t>シタマワ</t>
    </rPh>
    <rPh sb="584" eb="586">
      <t>ゲンショウ</t>
    </rPh>
    <rPh sb="586" eb="588">
      <t>ケイコウ</t>
    </rPh>
    <rPh sb="592" eb="594">
      <t>ショウライ</t>
    </rPh>
    <rPh sb="595" eb="597">
      <t>オスイ</t>
    </rPh>
    <rPh sb="597" eb="599">
      <t>ショリ</t>
    </rPh>
    <rPh sb="599" eb="601">
      <t>ジンコウ</t>
    </rPh>
    <rPh sb="601" eb="603">
      <t>ゲンショウ</t>
    </rPh>
    <rPh sb="604" eb="605">
      <t>フ</t>
    </rPh>
    <rPh sb="614" eb="61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</si>
</sst>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C3-40E9-AFE3-881391C4C4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9DC3-40E9-AFE3-881391C4C4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36.58</c:v>
                </c:pt>
                <c:pt idx="1">
                  <c:v>35.47</c:v>
                </c:pt>
                <c:pt idx="2">
                  <c:v>31.03</c:v>
                </c:pt>
                <c:pt idx="3">
                  <c:v>27.16</c:v>
                </c:pt>
                <c:pt idx="4">
                  <c:v>27.81</c:v>
                </c:pt>
              </c:numCache>
            </c:numRef>
          </c:val>
          <c:extLst>
            <c:ext xmlns:c16="http://schemas.microsoft.com/office/drawing/2014/chart" uri="{C3380CC4-5D6E-409C-BE32-E72D297353CC}">
              <c16:uniqueId val="{00000000-5AF9-4C00-AD8F-F1D955BC6C6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5AF9-4C00-AD8F-F1D955BC6C6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73.11</c:v>
                </c:pt>
                <c:pt idx="1">
                  <c:v>70.86</c:v>
                </c:pt>
                <c:pt idx="2">
                  <c:v>71.14</c:v>
                </c:pt>
                <c:pt idx="3">
                  <c:v>70.47</c:v>
                </c:pt>
                <c:pt idx="4">
                  <c:v>70.92</c:v>
                </c:pt>
              </c:numCache>
            </c:numRef>
          </c:val>
          <c:extLst>
            <c:ext xmlns:c16="http://schemas.microsoft.com/office/drawing/2014/chart" uri="{C3380CC4-5D6E-409C-BE32-E72D297353CC}">
              <c16:uniqueId val="{00000000-30A7-468B-83AA-8194F5AAA7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30A7-468B-83AA-8194F5AAA7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121.08</c:v>
                </c:pt>
                <c:pt idx="1">
                  <c:v>120.75</c:v>
                </c:pt>
                <c:pt idx="2">
                  <c:v>123.08</c:v>
                </c:pt>
                <c:pt idx="3">
                  <c:v>122.54</c:v>
                </c:pt>
                <c:pt idx="4">
                  <c:v>124.75</c:v>
                </c:pt>
              </c:numCache>
            </c:numRef>
          </c:val>
          <c:extLst>
            <c:ext xmlns:c16="http://schemas.microsoft.com/office/drawing/2014/chart" uri="{C3380CC4-5D6E-409C-BE32-E72D297353CC}">
              <c16:uniqueId val="{00000000-0F08-4E3E-82B3-B14F4A3B9F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101.91</c:v>
                </c:pt>
                <c:pt idx="4">
                  <c:v>103.07</c:v>
                </c:pt>
              </c:numCache>
            </c:numRef>
          </c:val>
          <c:smooth val="0"/>
          <c:extLst>
            <c:ext xmlns:c16="http://schemas.microsoft.com/office/drawing/2014/chart" uri="{C3380CC4-5D6E-409C-BE32-E72D297353CC}">
              <c16:uniqueId val="{00000001-0F08-4E3E-82B3-B14F4A3B9F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6.4</c:v>
                </c:pt>
                <c:pt idx="1">
                  <c:v>9.51</c:v>
                </c:pt>
                <c:pt idx="2">
                  <c:v>12.45</c:v>
                </c:pt>
                <c:pt idx="3">
                  <c:v>15.22</c:v>
                </c:pt>
                <c:pt idx="4">
                  <c:v>17.920000000000002</c:v>
                </c:pt>
              </c:numCache>
            </c:numRef>
          </c:val>
          <c:extLst>
            <c:ext xmlns:c16="http://schemas.microsoft.com/office/drawing/2014/chart" uri="{C3380CC4-5D6E-409C-BE32-E72D297353CC}">
              <c16:uniqueId val="{00000000-AE4C-444C-A161-FEBB96EBDA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28.79</c:v>
                </c:pt>
                <c:pt idx="4">
                  <c:v>30.5</c:v>
                </c:pt>
              </c:numCache>
            </c:numRef>
          </c:val>
          <c:smooth val="0"/>
          <c:extLst>
            <c:ext xmlns:c16="http://schemas.microsoft.com/office/drawing/2014/chart" uri="{C3380CC4-5D6E-409C-BE32-E72D297353CC}">
              <c16:uniqueId val="{00000001-AE4C-444C-A161-FEBB96EBDA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F-4F2F-AEC4-1FB22FF7D0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0F-4F2F-AEC4-1FB22FF7D0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692.84</c:v>
                </c:pt>
                <c:pt idx="1">
                  <c:v>581.80999999999995</c:v>
                </c:pt>
                <c:pt idx="2">
                  <c:v>513.65</c:v>
                </c:pt>
                <c:pt idx="3">
                  <c:v>369.18</c:v>
                </c:pt>
                <c:pt idx="4">
                  <c:v>217.69</c:v>
                </c:pt>
              </c:numCache>
            </c:numRef>
          </c:val>
          <c:extLst>
            <c:ext xmlns:c16="http://schemas.microsoft.com/office/drawing/2014/chart" uri="{C3380CC4-5D6E-409C-BE32-E72D297353CC}">
              <c16:uniqueId val="{00000000-3810-4EB1-B135-E18F31DB06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124.8</c:v>
                </c:pt>
                <c:pt idx="4">
                  <c:v>120.64</c:v>
                </c:pt>
              </c:numCache>
            </c:numRef>
          </c:val>
          <c:smooth val="0"/>
          <c:extLst>
            <c:ext xmlns:c16="http://schemas.microsoft.com/office/drawing/2014/chart" uri="{C3380CC4-5D6E-409C-BE32-E72D297353CC}">
              <c16:uniqueId val="{00000001-3810-4EB1-B135-E18F31DB06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13.48</c:v>
                </c:pt>
                <c:pt idx="1">
                  <c:v>19.16</c:v>
                </c:pt>
                <c:pt idx="2">
                  <c:v>15.84</c:v>
                </c:pt>
                <c:pt idx="3">
                  <c:v>18.73</c:v>
                </c:pt>
                <c:pt idx="4">
                  <c:v>23.1</c:v>
                </c:pt>
              </c:numCache>
            </c:numRef>
          </c:val>
          <c:extLst>
            <c:ext xmlns:c16="http://schemas.microsoft.com/office/drawing/2014/chart" uri="{C3380CC4-5D6E-409C-BE32-E72D297353CC}">
              <c16:uniqueId val="{00000000-17E5-4D71-A665-671071F8F1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35.42</c:v>
                </c:pt>
                <c:pt idx="4">
                  <c:v>39.82</c:v>
                </c:pt>
              </c:numCache>
            </c:numRef>
          </c:val>
          <c:smooth val="0"/>
          <c:extLst>
            <c:ext xmlns:c16="http://schemas.microsoft.com/office/drawing/2014/chart" uri="{C3380CC4-5D6E-409C-BE32-E72D297353CC}">
              <c16:uniqueId val="{00000001-17E5-4D71-A665-671071F8F1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3036.88</c:v>
                </c:pt>
                <c:pt idx="1">
                  <c:v>2829.34</c:v>
                </c:pt>
                <c:pt idx="2">
                  <c:v>3058.05</c:v>
                </c:pt>
                <c:pt idx="3">
                  <c:v>2840.87</c:v>
                </c:pt>
                <c:pt idx="4">
                  <c:v>2806.99</c:v>
                </c:pt>
              </c:numCache>
            </c:numRef>
          </c:val>
          <c:extLst>
            <c:ext xmlns:c16="http://schemas.microsoft.com/office/drawing/2014/chart" uri="{C3380CC4-5D6E-409C-BE32-E72D297353CC}">
              <c16:uniqueId val="{00000000-6633-4E49-9D51-C6A80F8D84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6633-4E49-9D51-C6A80F8D84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84.74</c:v>
                </c:pt>
                <c:pt idx="1">
                  <c:v>79.83</c:v>
                </c:pt>
                <c:pt idx="2">
                  <c:v>71.180000000000007</c:v>
                </c:pt>
                <c:pt idx="3">
                  <c:v>58.77</c:v>
                </c:pt>
                <c:pt idx="4">
                  <c:v>66.13</c:v>
                </c:pt>
              </c:numCache>
            </c:numRef>
          </c:val>
          <c:extLst>
            <c:ext xmlns:c16="http://schemas.microsoft.com/office/drawing/2014/chart" uri="{C3380CC4-5D6E-409C-BE32-E72D297353CC}">
              <c16:uniqueId val="{00000000-6E2B-4A70-AA0D-30DD212FD1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6E2B-4A70-AA0D-30DD212FD1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168.85</c:v>
                </c:pt>
                <c:pt idx="1">
                  <c:v>180.55</c:v>
                </c:pt>
                <c:pt idx="2">
                  <c:v>209.74</c:v>
                </c:pt>
                <c:pt idx="3">
                  <c:v>269.61</c:v>
                </c:pt>
                <c:pt idx="4">
                  <c:v>241.65</c:v>
                </c:pt>
              </c:numCache>
            </c:numRef>
          </c:val>
          <c:extLst>
            <c:ext xmlns:c16="http://schemas.microsoft.com/office/drawing/2014/chart" uri="{C3380CC4-5D6E-409C-BE32-E72D297353CC}">
              <c16:uniqueId val="{00000000-8F01-441F-97B0-15BB508700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8F01-441F-97B0-15BB508700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秋田県　大仙市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自治体職員</v>
      </c>
      <c r="AE8" s="65"/>
      <c r="AF8" s="65"/>
      <c r="AG8" s="65"/>
      <c r="AH8" s="65"/>
      <c r="AI8" s="65"/>
      <c r="AJ8" s="65"/>
      <c r="AK8" s="3"/>
      <c r="AL8" s="45">
        <f>データ!S6</f>
        <v>75207</v>
      </c>
      <c r="AM8" s="45"/>
      <c r="AN8" s="45"/>
      <c r="AO8" s="45"/>
      <c r="AP8" s="45"/>
      <c r="AQ8" s="45"/>
      <c r="AR8" s="45"/>
      <c r="AS8" s="45"/>
      <c r="AT8" s="44">
        <f>データ!T6</f>
        <v>866.79</v>
      </c>
      <c r="AU8" s="44"/>
      <c r="AV8" s="44"/>
      <c r="AW8" s="44"/>
      <c r="AX8" s="44"/>
      <c r="AY8" s="44"/>
      <c r="AZ8" s="44"/>
      <c r="BA8" s="44"/>
      <c r="BB8" s="44">
        <f>データ!U6</f>
        <v>86.76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60.94</v>
      </c>
      <c r="J10" s="44"/>
      <c r="K10" s="44"/>
      <c r="L10" s="44"/>
      <c r="M10" s="44"/>
      <c r="N10" s="44"/>
      <c r="O10" s="44"/>
      <c r="P10" s="44">
        <f>データ!P6</f>
        <v>18.38</v>
      </c>
      <c r="Q10" s="44"/>
      <c r="R10" s="44"/>
      <c r="S10" s="44"/>
      <c r="T10" s="44"/>
      <c r="U10" s="44"/>
      <c r="V10" s="44"/>
      <c r="W10" s="44">
        <f>データ!Q6</f>
        <v>85.69</v>
      </c>
      <c r="X10" s="44"/>
      <c r="Y10" s="44"/>
      <c r="Z10" s="44"/>
      <c r="AA10" s="44"/>
      <c r="AB10" s="44"/>
      <c r="AC10" s="44"/>
      <c r="AD10" s="45">
        <f>データ!R6</f>
        <v>3220</v>
      </c>
      <c r="AE10" s="45"/>
      <c r="AF10" s="45"/>
      <c r="AG10" s="45"/>
      <c r="AH10" s="45"/>
      <c r="AI10" s="45"/>
      <c r="AJ10" s="45"/>
      <c r="AK10" s="2"/>
      <c r="AL10" s="45">
        <f>データ!V6</f>
        <v>13718</v>
      </c>
      <c r="AM10" s="45"/>
      <c r="AN10" s="45"/>
      <c r="AO10" s="45"/>
      <c r="AP10" s="45"/>
      <c r="AQ10" s="45"/>
      <c r="AR10" s="45"/>
      <c r="AS10" s="45"/>
      <c r="AT10" s="44">
        <f>データ!W6</f>
        <v>10.65</v>
      </c>
      <c r="AU10" s="44"/>
      <c r="AV10" s="44"/>
      <c r="AW10" s="44"/>
      <c r="AX10" s="44"/>
      <c r="AY10" s="44"/>
      <c r="AZ10" s="44"/>
      <c r="BA10" s="44"/>
      <c r="BB10" s="44">
        <f>データ!X6</f>
        <v>1288.08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CUzke1G0jqhIe49NwfVGHauC7GwTfYRu8FfuRsXF/NhkqlGkLer0FjJcRfvtKeGH28LI4i5Bn8nTtsTefZWRTQ==" saltValue="Owrx5ERRks2xKfSDEuqF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52124</v>
      </c>
      <c r="D6" s="19">
        <f t="shared" si="3"/>
        <v>46</v>
      </c>
      <c r="E6" s="19">
        <f t="shared" si="3"/>
        <v>17</v>
      </c>
      <c r="F6" s="19">
        <f t="shared" si="3"/>
        <v>5</v>
      </c>
      <c r="G6" s="19">
        <f t="shared" si="3"/>
        <v>0</v>
      </c>
      <c r="H6" s="19" t="str">
        <f t="shared" si="3"/>
        <v>秋田県　大仙市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60.94</v>
      </c>
      <c r="P6" s="20">
        <f t="shared" si="3"/>
        <v>18.38</v>
      </c>
      <c r="Q6" s="20">
        <f t="shared" si="3"/>
        <v>85.69</v>
      </c>
      <c r="R6" s="20">
        <f t="shared" si="3"/>
        <v>3220</v>
      </c>
      <c r="S6" s="20">
        <f t="shared" si="3"/>
        <v>75207</v>
      </c>
      <c r="T6" s="20">
        <f t="shared" si="3"/>
        <v>866.79</v>
      </c>
      <c r="U6" s="20">
        <f t="shared" si="3"/>
        <v>86.76</v>
      </c>
      <c r="V6" s="20">
        <f t="shared" si="3"/>
        <v>13718</v>
      </c>
      <c r="W6" s="20">
        <f t="shared" si="3"/>
        <v>10.65</v>
      </c>
      <c r="X6" s="20">
        <f t="shared" si="3"/>
        <v>1288.08</v>
      </c>
      <c r="Y6" s="21">
        <f>IF(Y7="",NA(),Y7)</f>
        <v>121.08</v>
      </c>
      <c r="Z6" s="21">
        <f t="shared" ref="Z6:AH6" si="4">IF(Z7="",NA(),Z7)</f>
        <v>120.75</v>
      </c>
      <c r="AA6" s="21">
        <f t="shared" si="4"/>
        <v>123.08</v>
      </c>
      <c r="AB6" s="21">
        <f t="shared" si="4"/>
        <v>122.54</v>
      </c>
      <c r="AC6" s="21">
        <f t="shared" si="4"/>
        <v>124.75</v>
      </c>
      <c r="AD6" s="21">
        <f t="shared" si="4"/>
        <v>103.6</v>
      </c>
      <c r="AE6" s="21">
        <f t="shared" si="4"/>
        <v>106.37</v>
      </c>
      <c r="AF6" s="21">
        <f t="shared" si="4"/>
        <v>106.07</v>
      </c>
      <c r="AG6" s="21">
        <f t="shared" si="4"/>
        <v>101.91</v>
      </c>
      <c r="AH6" s="21">
        <f t="shared" si="4"/>
        <v>103.07</v>
      </c>
      <c r="AI6" s="20" t="str">
        <f>IF(AI7="","",IF(AI7="-","【-】","【"&amp;SUBSTITUTE(TEXT(AI7,"#,##0.00"),"-","△")&amp;"】"))</f>
        <v>【104.44】</v>
      </c>
      <c r="AJ6" s="21">
        <f>IF(AJ7="",NA(),AJ7)</f>
        <v>692.84</v>
      </c>
      <c r="AK6" s="21">
        <f t="shared" ref="AK6:AS6" si="5">IF(AK7="",NA(),AK7)</f>
        <v>581.80999999999995</v>
      </c>
      <c r="AL6" s="21">
        <f t="shared" si="5"/>
        <v>513.65</v>
      </c>
      <c r="AM6" s="21">
        <f t="shared" si="5"/>
        <v>369.18</v>
      </c>
      <c r="AN6" s="21">
        <f t="shared" si="5"/>
        <v>217.69</v>
      </c>
      <c r="AO6" s="21">
        <f t="shared" si="5"/>
        <v>193.99</v>
      </c>
      <c r="AP6" s="21">
        <f t="shared" si="5"/>
        <v>139.02000000000001</v>
      </c>
      <c r="AQ6" s="21">
        <f t="shared" si="5"/>
        <v>132.04</v>
      </c>
      <c r="AR6" s="21">
        <f t="shared" si="5"/>
        <v>124.8</v>
      </c>
      <c r="AS6" s="21">
        <f t="shared" si="5"/>
        <v>120.64</v>
      </c>
      <c r="AT6" s="20" t="str">
        <f>IF(AT7="","",IF(AT7="-","【-】","【"&amp;SUBSTITUTE(TEXT(AT7,"#,##0.00"),"-","△")&amp;"】"))</f>
        <v>【124.06】</v>
      </c>
      <c r="AU6" s="21">
        <f>IF(AU7="",NA(),AU7)</f>
        <v>13.48</v>
      </c>
      <c r="AV6" s="21">
        <f t="shared" ref="AV6:BD6" si="6">IF(AV7="",NA(),AV7)</f>
        <v>19.16</v>
      </c>
      <c r="AW6" s="21">
        <f t="shared" si="6"/>
        <v>15.84</v>
      </c>
      <c r="AX6" s="21">
        <f t="shared" si="6"/>
        <v>18.73</v>
      </c>
      <c r="AY6" s="21">
        <f t="shared" si="6"/>
        <v>23.1</v>
      </c>
      <c r="AZ6" s="21">
        <f t="shared" si="6"/>
        <v>26.99</v>
      </c>
      <c r="BA6" s="21">
        <f t="shared" si="6"/>
        <v>29.13</v>
      </c>
      <c r="BB6" s="21">
        <f t="shared" si="6"/>
        <v>35.69</v>
      </c>
      <c r="BC6" s="21">
        <f t="shared" si="6"/>
        <v>35.42</v>
      </c>
      <c r="BD6" s="21">
        <f t="shared" si="6"/>
        <v>39.82</v>
      </c>
      <c r="BE6" s="20" t="str">
        <f>IF(BE7="","",IF(BE7="-","【-】","【"&amp;SUBSTITUTE(TEXT(BE7,"#,##0.00"),"-","△")&amp;"】"))</f>
        <v>【42.02】</v>
      </c>
      <c r="BF6" s="21">
        <f>IF(BF7="",NA(),BF7)</f>
        <v>3036.88</v>
      </c>
      <c r="BG6" s="21">
        <f t="shared" ref="BG6:BO6" si="7">IF(BG7="",NA(),BG7)</f>
        <v>2829.34</v>
      </c>
      <c r="BH6" s="21">
        <f t="shared" si="7"/>
        <v>3058.05</v>
      </c>
      <c r="BI6" s="21">
        <f t="shared" si="7"/>
        <v>2840.87</v>
      </c>
      <c r="BJ6" s="21">
        <f t="shared" si="7"/>
        <v>2806.99</v>
      </c>
      <c r="BK6" s="21">
        <f t="shared" si="7"/>
        <v>826.83</v>
      </c>
      <c r="BL6" s="21">
        <f t="shared" si="7"/>
        <v>867.83</v>
      </c>
      <c r="BM6" s="21">
        <f t="shared" si="7"/>
        <v>791.76</v>
      </c>
      <c r="BN6" s="21">
        <f t="shared" si="7"/>
        <v>718.49</v>
      </c>
      <c r="BO6" s="21">
        <f t="shared" si="7"/>
        <v>743.31</v>
      </c>
      <c r="BP6" s="20" t="str">
        <f>IF(BP7="","",IF(BP7="-","【-】","【"&amp;SUBSTITUTE(TEXT(BP7,"#,##0.00"),"-","△")&amp;"】"))</f>
        <v>【785.10】</v>
      </c>
      <c r="BQ6" s="21">
        <f>IF(BQ7="",NA(),BQ7)</f>
        <v>84.74</v>
      </c>
      <c r="BR6" s="21">
        <f t="shared" ref="BR6:BZ6" si="8">IF(BR7="",NA(),BR7)</f>
        <v>79.83</v>
      </c>
      <c r="BS6" s="21">
        <f t="shared" si="8"/>
        <v>71.180000000000007</v>
      </c>
      <c r="BT6" s="21">
        <f t="shared" si="8"/>
        <v>58.77</v>
      </c>
      <c r="BU6" s="21">
        <f t="shared" si="8"/>
        <v>66.13</v>
      </c>
      <c r="BV6" s="21">
        <f t="shared" si="8"/>
        <v>57.31</v>
      </c>
      <c r="BW6" s="21">
        <f t="shared" si="8"/>
        <v>57.08</v>
      </c>
      <c r="BX6" s="21">
        <f t="shared" si="8"/>
        <v>56.26</v>
      </c>
      <c r="BY6" s="21">
        <f t="shared" si="8"/>
        <v>61.82</v>
      </c>
      <c r="BZ6" s="21">
        <f t="shared" si="8"/>
        <v>61.15</v>
      </c>
      <c r="CA6" s="20" t="str">
        <f>IF(CA7="","",IF(CA7="-","【-】","【"&amp;SUBSTITUTE(TEXT(CA7,"#,##0.00"),"-","△")&amp;"】"))</f>
        <v>【56.93】</v>
      </c>
      <c r="CB6" s="21">
        <f>IF(CB7="",NA(),CB7)</f>
        <v>168.85</v>
      </c>
      <c r="CC6" s="21">
        <f t="shared" ref="CC6:CK6" si="9">IF(CC7="",NA(),CC7)</f>
        <v>180.55</v>
      </c>
      <c r="CD6" s="21">
        <f t="shared" si="9"/>
        <v>209.74</v>
      </c>
      <c r="CE6" s="21">
        <f t="shared" si="9"/>
        <v>269.61</v>
      </c>
      <c r="CF6" s="21">
        <f t="shared" si="9"/>
        <v>241.65</v>
      </c>
      <c r="CG6" s="21">
        <f t="shared" si="9"/>
        <v>273.52</v>
      </c>
      <c r="CH6" s="21">
        <f t="shared" si="9"/>
        <v>274.99</v>
      </c>
      <c r="CI6" s="21">
        <f t="shared" si="9"/>
        <v>282.08999999999997</v>
      </c>
      <c r="CJ6" s="21">
        <f t="shared" si="9"/>
        <v>246.9</v>
      </c>
      <c r="CK6" s="21">
        <f t="shared" si="9"/>
        <v>250.43</v>
      </c>
      <c r="CL6" s="20" t="str">
        <f>IF(CL7="","",IF(CL7="-","【-】","【"&amp;SUBSTITUTE(TEXT(CL7,"#,##0.00"),"-","△")&amp;"】"))</f>
        <v>【271.15】</v>
      </c>
      <c r="CM6" s="21">
        <f>IF(CM7="",NA(),CM7)</f>
        <v>36.58</v>
      </c>
      <c r="CN6" s="21">
        <f t="shared" ref="CN6:CV6" si="10">IF(CN7="",NA(),CN7)</f>
        <v>35.47</v>
      </c>
      <c r="CO6" s="21">
        <f t="shared" si="10"/>
        <v>31.03</v>
      </c>
      <c r="CP6" s="21">
        <f t="shared" si="10"/>
        <v>27.16</v>
      </c>
      <c r="CQ6" s="21">
        <f t="shared" si="10"/>
        <v>27.81</v>
      </c>
      <c r="CR6" s="21">
        <f t="shared" si="10"/>
        <v>50.14</v>
      </c>
      <c r="CS6" s="21">
        <f t="shared" si="10"/>
        <v>54.83</v>
      </c>
      <c r="CT6" s="21">
        <f t="shared" si="10"/>
        <v>66.53</v>
      </c>
      <c r="CU6" s="21">
        <f t="shared" si="10"/>
        <v>52.9</v>
      </c>
      <c r="CV6" s="21">
        <f t="shared" si="10"/>
        <v>52.63</v>
      </c>
      <c r="CW6" s="20" t="str">
        <f>IF(CW7="","",IF(CW7="-","【-】","【"&amp;SUBSTITUTE(TEXT(CW7,"#,##0.00"),"-","△")&amp;"】"))</f>
        <v>【49.87】</v>
      </c>
      <c r="CX6" s="21">
        <f>IF(CX7="",NA(),CX7)</f>
        <v>73.11</v>
      </c>
      <c r="CY6" s="21">
        <f t="shared" ref="CY6:DG6" si="11">IF(CY7="",NA(),CY7)</f>
        <v>70.86</v>
      </c>
      <c r="CZ6" s="21">
        <f t="shared" si="11"/>
        <v>71.14</v>
      </c>
      <c r="DA6" s="21">
        <f t="shared" si="11"/>
        <v>70.47</v>
      </c>
      <c r="DB6" s="21">
        <f t="shared" si="11"/>
        <v>70.92</v>
      </c>
      <c r="DC6" s="21">
        <f t="shared" si="11"/>
        <v>84.98</v>
      </c>
      <c r="DD6" s="21">
        <f t="shared" si="11"/>
        <v>84.7</v>
      </c>
      <c r="DE6" s="21">
        <f t="shared" si="11"/>
        <v>84.67</v>
      </c>
      <c r="DF6" s="21">
        <f t="shared" si="11"/>
        <v>90.3</v>
      </c>
      <c r="DG6" s="21">
        <f t="shared" si="11"/>
        <v>90.32</v>
      </c>
      <c r="DH6" s="20" t="str">
        <f>IF(DH7="","",IF(DH7="-","【-】","【"&amp;SUBSTITUTE(TEXT(DH7,"#,##0.00"),"-","△")&amp;"】"))</f>
        <v>【87.54】</v>
      </c>
      <c r="DI6" s="21">
        <f>IF(DI7="",NA(),DI7)</f>
        <v>6.4</v>
      </c>
      <c r="DJ6" s="21">
        <f t="shared" ref="DJ6:DR6" si="12">IF(DJ7="",NA(),DJ7)</f>
        <v>9.51</v>
      </c>
      <c r="DK6" s="21">
        <f t="shared" si="12"/>
        <v>12.45</v>
      </c>
      <c r="DL6" s="21">
        <f t="shared" si="12"/>
        <v>15.22</v>
      </c>
      <c r="DM6" s="21">
        <f t="shared" si="12"/>
        <v>17.920000000000002</v>
      </c>
      <c r="DN6" s="21">
        <f t="shared" si="12"/>
        <v>23.06</v>
      </c>
      <c r="DO6" s="21">
        <f t="shared" si="12"/>
        <v>20.34</v>
      </c>
      <c r="DP6" s="21">
        <f t="shared" si="12"/>
        <v>21.85</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8" s="22" customFormat="1" x14ac:dyDescent="0.15">
      <c r="A7" s="14"/>
      <c r="B7" s="23">
        <v>2023</v>
      </c>
      <c r="C7" s="23">
        <v>52124</v>
      </c>
      <c r="D7" s="23">
        <v>46</v>
      </c>
      <c r="E7" s="23">
        <v>17</v>
      </c>
      <c r="F7" s="23">
        <v>5</v>
      </c>
      <c r="G7" s="23">
        <v>0</v>
      </c>
      <c r="H7" s="23" t="s">
        <v>96</v>
      </c>
      <c r="I7" s="23" t="s">
        <v>97</v>
      </c>
      <c r="J7" s="23" t="s">
        <v>98</v>
      </c>
      <c r="K7" s="23" t="s">
        <v>99</v>
      </c>
      <c r="L7" s="23" t="s">
        <v>100</v>
      </c>
      <c r="M7" s="23" t="s">
        <v>101</v>
      </c>
      <c r="N7" s="24" t="s">
        <v>102</v>
      </c>
      <c r="O7" s="24">
        <v>60.94</v>
      </c>
      <c r="P7" s="24">
        <v>18.38</v>
      </c>
      <c r="Q7" s="24">
        <v>85.69</v>
      </c>
      <c r="R7" s="24">
        <v>3220</v>
      </c>
      <c r="S7" s="24">
        <v>75207</v>
      </c>
      <c r="T7" s="24">
        <v>866.79</v>
      </c>
      <c r="U7" s="24">
        <v>86.76</v>
      </c>
      <c r="V7" s="24">
        <v>13718</v>
      </c>
      <c r="W7" s="24">
        <v>10.65</v>
      </c>
      <c r="X7" s="24">
        <v>1288.08</v>
      </c>
      <c r="Y7" s="24">
        <v>121.08</v>
      </c>
      <c r="Z7" s="24">
        <v>120.75</v>
      </c>
      <c r="AA7" s="24">
        <v>123.08</v>
      </c>
      <c r="AB7" s="24">
        <v>122.54</v>
      </c>
      <c r="AC7" s="24">
        <v>124.75</v>
      </c>
      <c r="AD7" s="24">
        <v>103.6</v>
      </c>
      <c r="AE7" s="24">
        <v>106.37</v>
      </c>
      <c r="AF7" s="24">
        <v>106.07</v>
      </c>
      <c r="AG7" s="24">
        <v>101.91</v>
      </c>
      <c r="AH7" s="24">
        <v>103.07</v>
      </c>
      <c r="AI7" s="24">
        <v>104.44</v>
      </c>
      <c r="AJ7" s="24">
        <v>692.84</v>
      </c>
      <c r="AK7" s="24">
        <v>581.80999999999995</v>
      </c>
      <c r="AL7" s="24">
        <v>513.65</v>
      </c>
      <c r="AM7" s="24">
        <v>369.18</v>
      </c>
      <c r="AN7" s="24">
        <v>217.69</v>
      </c>
      <c r="AO7" s="24">
        <v>193.99</v>
      </c>
      <c r="AP7" s="24">
        <v>139.02000000000001</v>
      </c>
      <c r="AQ7" s="24">
        <v>132.04</v>
      </c>
      <c r="AR7" s="24">
        <v>124.8</v>
      </c>
      <c r="AS7" s="24">
        <v>120.64</v>
      </c>
      <c r="AT7" s="24">
        <v>124.06</v>
      </c>
      <c r="AU7" s="24">
        <v>13.48</v>
      </c>
      <c r="AV7" s="24">
        <v>19.16</v>
      </c>
      <c r="AW7" s="24">
        <v>15.84</v>
      </c>
      <c r="AX7" s="24">
        <v>18.73</v>
      </c>
      <c r="AY7" s="24">
        <v>23.1</v>
      </c>
      <c r="AZ7" s="24">
        <v>26.99</v>
      </c>
      <c r="BA7" s="24">
        <v>29.13</v>
      </c>
      <c r="BB7" s="24">
        <v>35.69</v>
      </c>
      <c r="BC7" s="24">
        <v>35.42</v>
      </c>
      <c r="BD7" s="24">
        <v>39.82</v>
      </c>
      <c r="BE7" s="24">
        <v>42.02</v>
      </c>
      <c r="BF7" s="24">
        <v>3036.88</v>
      </c>
      <c r="BG7" s="24">
        <v>2829.34</v>
      </c>
      <c r="BH7" s="24">
        <v>3058.05</v>
      </c>
      <c r="BI7" s="24">
        <v>2840.87</v>
      </c>
      <c r="BJ7" s="24">
        <v>2806.99</v>
      </c>
      <c r="BK7" s="24">
        <v>826.83</v>
      </c>
      <c r="BL7" s="24">
        <v>867.83</v>
      </c>
      <c r="BM7" s="24">
        <v>791.76</v>
      </c>
      <c r="BN7" s="24">
        <v>718.49</v>
      </c>
      <c r="BO7" s="24">
        <v>743.31</v>
      </c>
      <c r="BP7" s="24">
        <v>785.1</v>
      </c>
      <c r="BQ7" s="24">
        <v>84.74</v>
      </c>
      <c r="BR7" s="24">
        <v>79.83</v>
      </c>
      <c r="BS7" s="24">
        <v>71.180000000000007</v>
      </c>
      <c r="BT7" s="24">
        <v>58.77</v>
      </c>
      <c r="BU7" s="24">
        <v>66.13</v>
      </c>
      <c r="BV7" s="24">
        <v>57.31</v>
      </c>
      <c r="BW7" s="24">
        <v>57.08</v>
      </c>
      <c r="BX7" s="24">
        <v>56.26</v>
      </c>
      <c r="BY7" s="24">
        <v>61.82</v>
      </c>
      <c r="BZ7" s="24">
        <v>61.15</v>
      </c>
      <c r="CA7" s="24">
        <v>56.93</v>
      </c>
      <c r="CB7" s="24">
        <v>168.85</v>
      </c>
      <c r="CC7" s="24">
        <v>180.55</v>
      </c>
      <c r="CD7" s="24">
        <v>209.74</v>
      </c>
      <c r="CE7" s="24">
        <v>269.61</v>
      </c>
      <c r="CF7" s="24">
        <v>241.65</v>
      </c>
      <c r="CG7" s="24">
        <v>273.52</v>
      </c>
      <c r="CH7" s="24">
        <v>274.99</v>
      </c>
      <c r="CI7" s="24">
        <v>282.08999999999997</v>
      </c>
      <c r="CJ7" s="24">
        <v>246.9</v>
      </c>
      <c r="CK7" s="24">
        <v>250.43</v>
      </c>
      <c r="CL7" s="24">
        <v>271.14999999999998</v>
      </c>
      <c r="CM7" s="24">
        <v>36.58</v>
      </c>
      <c r="CN7" s="24">
        <v>35.47</v>
      </c>
      <c r="CO7" s="24">
        <v>31.03</v>
      </c>
      <c r="CP7" s="24">
        <v>27.16</v>
      </c>
      <c r="CQ7" s="24">
        <v>27.81</v>
      </c>
      <c r="CR7" s="24">
        <v>50.14</v>
      </c>
      <c r="CS7" s="24">
        <v>54.83</v>
      </c>
      <c r="CT7" s="24">
        <v>66.53</v>
      </c>
      <c r="CU7" s="24">
        <v>52.9</v>
      </c>
      <c r="CV7" s="24">
        <v>52.63</v>
      </c>
      <c r="CW7" s="24">
        <v>49.87</v>
      </c>
      <c r="CX7" s="24">
        <v>73.11</v>
      </c>
      <c r="CY7" s="24">
        <v>70.86</v>
      </c>
      <c r="CZ7" s="24">
        <v>71.14</v>
      </c>
      <c r="DA7" s="24">
        <v>70.47</v>
      </c>
      <c r="DB7" s="24">
        <v>70.92</v>
      </c>
      <c r="DC7" s="24">
        <v>84.98</v>
      </c>
      <c r="DD7" s="24">
        <v>84.7</v>
      </c>
      <c r="DE7" s="24">
        <v>84.67</v>
      </c>
      <c r="DF7" s="24">
        <v>90.3</v>
      </c>
      <c r="DG7" s="24">
        <v>90.32</v>
      </c>
      <c r="DH7" s="24">
        <v>87.54</v>
      </c>
      <c r="DI7" s="24">
        <v>6.4</v>
      </c>
      <c r="DJ7" s="24">
        <v>9.51</v>
      </c>
      <c r="DK7" s="24">
        <v>12.45</v>
      </c>
      <c r="DL7" s="24">
        <v>15.22</v>
      </c>
      <c r="DM7" s="24">
        <v>17.920000000000002</v>
      </c>
      <c r="DN7" s="24">
        <v>23.06</v>
      </c>
      <c r="DO7" s="24">
        <v>20.34</v>
      </c>
      <c r="DP7" s="24">
        <v>21.85</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DS-PCE03019</cp:lastModifiedBy>
  <cp:lastPrinted>2025-01-28T08:05:15Z</cp:lastPrinted>
  <dcterms:created xsi:type="dcterms:W3CDTF">2025-01-24T07:15:39Z</dcterms:created>
  <dcterms:modified xsi:type="dcterms:W3CDTF">2025-01-28T08:05:29Z</dcterms:modified>
  <cp:category/>
</cp:coreProperties>
</file>