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31\ds_i002\経営比較分析\20250122 【秋田県市町村課】Fw 【伝達事項】【総務省23〆】公営企業に係る経営比較分析表（令和５年度決算）の分析等について（依頼）\03 回答\"/>
    </mc:Choice>
  </mc:AlternateContent>
  <workbookProtection workbookAlgorithmName="SHA-512" workbookHashValue="flwAsOeNpAyh/otFn6grvO6tX1b3xrlNZZtWtQbDP17HXQv+07iFec6vWNSF6pna54TGhTWMWv7T/udxlpgqVg==" workbookSaltValue="8yD5cUOmdJQksfEKZmv3M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AL10" i="4"/>
  <c r="AD10" i="4"/>
  <c r="B10"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<sst xmlns="http://schemas.openxmlformats.org/spreadsheetml/2006/main" count="231" uniqueCount="116">
  <si>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</si>
  <si>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</si>
  <si>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</si>
  <si>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</si>
  <si>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</si>
  <si>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</si>
  <si>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</si>
  <si>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</si>
  <si>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</si>
  <si>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</si>
  <si>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</si>
  <si>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</si>
  <si>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</si>
  <si>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</si>
  <si>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</si>
  <si>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</si>
  <si>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</si>
  <si>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</si>
  <si>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</si>
  <si>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</si>
  <si>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</si>
  <si>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</si>
  <si>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</si>
  <si>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</si>
  <si>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</si>
  <si>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</si>
  <si>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</si>
  <si>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</si>
  <si>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</si>
  <si>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</si>
  <si>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</si>
  <si>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</si>
  <si>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</si>
  <si>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</si>
  <si>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</si>
  <si>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</si>
  <si>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</si>
  <si>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</si>
  <si>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</si>
  <si>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</si>
  <si>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</si>
  <si>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</si>
  <si>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</si>
  <si>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</si>
  <si>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</si>
  <si>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</si>
  <si>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</si>
  <si>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</si>
  <si>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</si>
  <si>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</si>
  <si>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</si>
  <si>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</si>
  <si>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</si>
  <si>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</si>
  <si>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</si>
  <si>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</si>
  <si>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</si>
  <si>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</si>
  <si>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</si>
  <si>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</si>
  <si>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</si>
  <si>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</si>
  <si>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</si>
  <si>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</si>
  <si>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</si>
  <si>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</si>
  <si>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</si>
  <si>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</si>
  <si>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</si>
  <si>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</si>
  <si>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</si>
  <si>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</si>
  <si>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</si>
  <si>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</si>
  <si>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</si>
  <si>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</si>
  <si>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</si>
  <si>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</si>
  <si>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</si>
  <si>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</si>
  <si>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</si>
  <si>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</si>
  <si>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</si>
  <si>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</si>
  <si>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</si>
  <si>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</si>
  <si>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</si>
  <si>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</si>
  <si>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</si>
  <si>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</si>
  <si>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</si>
  <si>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</si>
  <si>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</si>
  <si>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</si>
  <si>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</si>
  <si>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</si>
  <si>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</si>
  <si>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</si>
  <si>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</si>
  <si>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</si>
  <si>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</si>
  <si>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</si>
  <si>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</si>
  <si>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</si>
  <si>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</si>
  <si>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</si>
  <si>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</si>
  <si>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</si>
  <si>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</si>
  <si>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</si>
  <si>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</si>
  <si>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</si>
  <si>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</si>
  <si>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①有形固定資産減価償却率は類似団体平均値を下回っている。将来的な人口減少等を見据えた適切な施設の更新投資を計画していく。
②管渠老朽化率について、法定耐用年数を経過した管渠はない。将来的な管渠の更新時期を見据え、設備の回復・予防保全のための修繕や事業費の平準化を図り、計画的かつ効率的な維持修繕・改築更新に取り組む。
③管渠改善率は0%であり、管渠老朽化率の推移を見据えながら計画的な更新を実施していく。</t>
    <rPh sb="48" eb="50">
      <t>コウシン</t>
    </rPh>
    <rPh sb="73" eb="75">
      <t>ホウテイ</t>
    </rPh>
    <rPh sb="75" eb="77">
      <t>タイヨウ</t>
    </rPh>
    <rPh sb="77" eb="79">
      <t>ネンスウ</t>
    </rPh>
    <rPh sb="80" eb="82">
      <t>ケイカ</t>
    </rPh>
    <rPh sb="84" eb="86">
      <t>カンキョ</t>
    </rPh>
    <phoneticPr fontId="4"/>
  </si>
  <si>
    <t>　経常収支比率が100%を超え、単年度の収支は黒字となっているが、収入は一般会計からの繰入金に依存している状態であり、汚水処理に係る費用を下水道使用料による収入だけでは賄えていない。
　将来的な人口減少を見据えた適切な規模の施設更新投資を計画的に実施していく必要がある。
　企業債残高は減少傾向にあるものの、これまでの建設投資により多額の企業債残高を有している。人口減少による使用料収入の減少が見込まれる一方、施設の老朽化による維持管理費の増加が予想されるなかで、施設の更新を進める必要があることから、これまで以上に事業運営の効率化を図る必要がある。</t>
  </si>
  <si>
    <t>①経常収支比率は100%以上となっているが、経常収益の約４割を一般会計繰入金に依存している状況である。
②累積欠損金はR1年度決算において解消し、0%を維持している。
③流動比率は増加傾向にあるが、依然として100%を大きく下回っており、全国平均や類似団体と比較しても低い数値となっている。法適化してからの期間が短く内部留保資金の少ないことも大きく影響している。今後も適切に資金を確保するよう実施事業を精査しながら適正管理に努めていく必要がある。
④企業債残高対事業規模比率は類似団体平均値より高くなっている。投資的経費の財源を企業債に依存せざるを得ない状況であるが、企業債現在高は減少してきている。
⑤経費回収率は減少傾向にある。農業集落排水の一部区域の接続による使用料収入の増加によりR3年度は増加したが、処理場廃止にかかる費用等によりR4は大きく減少した。100%未満であり類似団体平均値も下回っているため、今後も収入の確保、また不明水の解消など経費削減のための対策を検討、実施し費用の削減を図る必要がある。
⑥汚水処理原価は農業集落排水の接続による有収水量の増加によりR3年度は減少したが、R4以降は増加し類似団体平均値を上回った。今後も接続率の向上に加え、費用の削減を図る必要がある。
⑦施設利用率は類似団体平均値を下回っている。将来の汚水処理人口減少を踏まえ、適切な施設規模の維持を検討していく。
⑧水洗化率は類似団体平均値を下回っており横ばいの状態が続いている。使用料収入の増加を図るため、下水道接続促進補助金制度の利用促進に取り組んでいる。</t>
    <rPh sb="339" eb="341">
      <t>ゾウカ</t>
    </rPh>
    <rPh sb="358" eb="360">
      <t>ハイシ</t>
    </rPh>
    <rPh sb="366" eb="367">
      <t>トウ</t>
    </rPh>
    <rPh sb="373" eb="374">
      <t>オオ</t>
    </rPh>
    <rPh sb="376" eb="378">
      <t>ゲンショウ</t>
    </rPh>
    <rPh sb="398" eb="399">
      <t>シタ</t>
    </rPh>
    <rPh sb="483" eb="485">
      <t>ゾウカ</t>
    </rPh>
    <rPh sb="501" eb="503">
      <t>イコウ</t>
    </rPh>
    <rPh sb="515" eb="516">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</si>
</sst>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F-42CA-BC63-6AB75E5408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50DF-42CA-BC63-6AB75E5408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26.05</c:v>
                </c:pt>
                <c:pt idx="1">
                  <c:v>24.91</c:v>
                </c:pt>
                <c:pt idx="2">
                  <c:v>25.13</c:v>
                </c:pt>
                <c:pt idx="3">
                  <c:v>25.83</c:v>
                </c:pt>
                <c:pt idx="4">
                  <c:v>25.09</c:v>
                </c:pt>
              </c:numCache>
            </c:numRef>
          </c:val>
          <c:extLst>
            <c:ext xmlns:c16="http://schemas.microsoft.com/office/drawing/2014/chart" uri="{C3380CC4-5D6E-409C-BE32-E72D297353CC}">
              <c16:uniqueId val="{00000000-3E38-4868-BC05-F81FC07870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3E38-4868-BC05-F81FC07870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75.48</c:v>
                </c:pt>
                <c:pt idx="1">
                  <c:v>79.819999999999993</c:v>
                </c:pt>
                <c:pt idx="2">
                  <c:v>80.37</c:v>
                </c:pt>
                <c:pt idx="3">
                  <c:v>80.11</c:v>
                </c:pt>
                <c:pt idx="4">
                  <c:v>80</c:v>
                </c:pt>
              </c:numCache>
            </c:numRef>
          </c:val>
          <c:extLst>
            <c:ext xmlns:c16="http://schemas.microsoft.com/office/drawing/2014/chart" uri="{C3380CC4-5D6E-409C-BE32-E72D297353CC}">
              <c16:uniqueId val="{00000000-6C12-436A-A95E-AF87312623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6C12-436A-A95E-AF87312623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122.65</c:v>
                </c:pt>
                <c:pt idx="1">
                  <c:v>121.61</c:v>
                </c:pt>
                <c:pt idx="2">
                  <c:v>118.66</c:v>
                </c:pt>
                <c:pt idx="3">
                  <c:v>118.47</c:v>
                </c:pt>
                <c:pt idx="4">
                  <c:v>117.57</c:v>
                </c:pt>
              </c:numCache>
            </c:numRef>
          </c:val>
          <c:extLst>
            <c:ext xmlns:c16="http://schemas.microsoft.com/office/drawing/2014/chart" uri="{C3380CC4-5D6E-409C-BE32-E72D297353CC}">
              <c16:uniqueId val="{00000000-EC35-4FD0-84F8-1C7B2851D3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EC35-4FD0-84F8-1C7B2851D3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6.5</c:v>
                </c:pt>
                <c:pt idx="1">
                  <c:v>9.4</c:v>
                </c:pt>
                <c:pt idx="2">
                  <c:v>12.28</c:v>
                </c:pt>
                <c:pt idx="3">
                  <c:v>15.17</c:v>
                </c:pt>
                <c:pt idx="4">
                  <c:v>18.100000000000001</c:v>
                </c:pt>
              </c:numCache>
            </c:numRef>
          </c:val>
          <c:extLst>
            <c:ext xmlns:c16="http://schemas.microsoft.com/office/drawing/2014/chart" uri="{C3380CC4-5D6E-409C-BE32-E72D297353CC}">
              <c16:uniqueId val="{00000000-3D2C-46BF-8355-314BFEDEAE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3D2C-46BF-8355-314BFEDEAE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08-49E2-935D-D1BB487E05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7808-49E2-935D-D1BB487E05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B6-412F-8EAF-8DCB020D45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82B6-412F-8EAF-8DCB020D45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21.19</c:v>
                </c:pt>
                <c:pt idx="1">
                  <c:v>24.54</c:v>
                </c:pt>
                <c:pt idx="2">
                  <c:v>29.7</c:v>
                </c:pt>
                <c:pt idx="3">
                  <c:v>33.43</c:v>
                </c:pt>
                <c:pt idx="4">
                  <c:v>40.869999999999997</c:v>
                </c:pt>
              </c:numCache>
            </c:numRef>
          </c:val>
          <c:extLst>
            <c:ext xmlns:c16="http://schemas.microsoft.com/office/drawing/2014/chart" uri="{C3380CC4-5D6E-409C-BE32-E72D297353CC}">
              <c16:uniqueId val="{00000000-7E53-439D-A9F8-C0E26AF8ED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7E53-439D-A9F8-C0E26AF8ED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2226.65</c:v>
                </c:pt>
                <c:pt idx="1">
                  <c:v>2178.86</c:v>
                </c:pt>
                <c:pt idx="2">
                  <c:v>1720.79</c:v>
                </c:pt>
                <c:pt idx="3">
                  <c:v>1743.37</c:v>
                </c:pt>
                <c:pt idx="4">
                  <c:v>1555.07</c:v>
                </c:pt>
              </c:numCache>
            </c:numRef>
          </c:val>
          <c:extLst>
            <c:ext xmlns:c16="http://schemas.microsoft.com/office/drawing/2014/chart" uri="{C3380CC4-5D6E-409C-BE32-E72D297353CC}">
              <c16:uniqueId val="{00000000-2E2C-47D1-A024-9B2DEFD661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2E2C-47D1-A024-9B2DEFD661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80.19</c:v>
                </c:pt>
                <c:pt idx="1">
                  <c:v>76.75</c:v>
                </c:pt>
                <c:pt idx="2">
                  <c:v>85.42</c:v>
                </c:pt>
                <c:pt idx="3">
                  <c:v>73.650000000000006</c:v>
                </c:pt>
                <c:pt idx="4">
                  <c:v>69.709999999999994</c:v>
                </c:pt>
              </c:numCache>
            </c:numRef>
          </c:val>
          <c:extLst>
            <c:ext xmlns:c16="http://schemas.microsoft.com/office/drawing/2014/chart" uri="{C3380CC4-5D6E-409C-BE32-E72D297353CC}">
              <c16:uniqueId val="{00000000-4C5E-4504-8FBD-A364EA2527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4C5E-4504-8FBD-A364EA2527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200.28</c:v>
                </c:pt>
                <c:pt idx="1">
                  <c:v>208.82</c:v>
                </c:pt>
                <c:pt idx="2">
                  <c:v>192.29</c:v>
                </c:pt>
                <c:pt idx="3">
                  <c:v>210.33</c:v>
                </c:pt>
                <c:pt idx="4">
                  <c:v>224.24</c:v>
                </c:pt>
              </c:numCache>
            </c:numRef>
          </c:val>
          <c:extLst>
            <c:ext xmlns:c16="http://schemas.microsoft.com/office/drawing/2014/chart" uri="{C3380CC4-5D6E-409C-BE32-E72D297353CC}">
              <c16:uniqueId val="{00000000-82DB-4F5D-8A82-6DA56F8330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82DB-4F5D-8A82-6DA56F8330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大仙市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自治体職員</v>
      </c>
      <c r="AE8" s="35"/>
      <c r="AF8" s="35"/>
      <c r="AG8" s="35"/>
      <c r="AH8" s="35"/>
      <c r="AI8" s="35"/>
      <c r="AJ8" s="35"/>
      <c r="AK8" s="3"/>
      <c r="AL8" s="36">
        <f>データ!S6</f>
        <v>75207</v>
      </c>
      <c r="AM8" s="36"/>
      <c r="AN8" s="36"/>
      <c r="AO8" s="36"/>
      <c r="AP8" s="36"/>
      <c r="AQ8" s="36"/>
      <c r="AR8" s="36"/>
      <c r="AS8" s="36"/>
      <c r="AT8" s="37">
        <f>データ!T6</f>
        <v>866.79</v>
      </c>
      <c r="AU8" s="37"/>
      <c r="AV8" s="37"/>
      <c r="AW8" s="37"/>
      <c r="AX8" s="37"/>
      <c r="AY8" s="37"/>
      <c r="AZ8" s="37"/>
      <c r="BA8" s="37"/>
      <c r="BB8" s="37">
        <f>データ!U6</f>
        <v>86.76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66.88</v>
      </c>
      <c r="J10" s="37"/>
      <c r="K10" s="37"/>
      <c r="L10" s="37"/>
      <c r="M10" s="37"/>
      <c r="N10" s="37"/>
      <c r="O10" s="37"/>
      <c r="P10" s="37">
        <f>データ!P6</f>
        <v>15.62</v>
      </c>
      <c r="Q10" s="37"/>
      <c r="R10" s="37"/>
      <c r="S10" s="37"/>
      <c r="T10" s="37"/>
      <c r="U10" s="37"/>
      <c r="V10" s="37"/>
      <c r="W10" s="37">
        <f>データ!Q6</f>
        <v>89.31</v>
      </c>
      <c r="X10" s="37"/>
      <c r="Y10" s="37"/>
      <c r="Z10" s="37"/>
      <c r="AA10" s="37"/>
      <c r="AB10" s="37"/>
      <c r="AC10" s="37"/>
      <c r="AD10" s="36">
        <f>データ!R6</f>
        <v>3220</v>
      </c>
      <c r="AE10" s="36"/>
      <c r="AF10" s="36"/>
      <c r="AG10" s="36"/>
      <c r="AH10" s="36"/>
      <c r="AI10" s="36"/>
      <c r="AJ10" s="36"/>
      <c r="AK10" s="2"/>
      <c r="AL10" s="36">
        <f>データ!V6</f>
        <v>11658</v>
      </c>
      <c r="AM10" s="36"/>
      <c r="AN10" s="36"/>
      <c r="AO10" s="36"/>
      <c r="AP10" s="36"/>
      <c r="AQ10" s="36"/>
      <c r="AR10" s="36"/>
      <c r="AS10" s="36"/>
      <c r="AT10" s="37">
        <f>データ!W6</f>
        <v>7.99</v>
      </c>
      <c r="AU10" s="37"/>
      <c r="AV10" s="37"/>
      <c r="AW10" s="37"/>
      <c r="AX10" s="37"/>
      <c r="AY10" s="37"/>
      <c r="AZ10" s="37"/>
      <c r="BA10" s="37"/>
      <c r="BB10" s="37">
        <f>データ!X6</f>
        <v>1459.07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70"/>
      <c r="BN47" s="70"/>
      <c r="BO47" s="70"/>
      <c r="BP47" s="70"/>
      <c r="BQ47" s="70"/>
      <c r="BR47" s="70"/>
      <c r="BS47" s="70"/>
      <c r="BT47" s="70"/>
      <c r="BU47" s="70"/>
      <c r="BV47" s="70"/>
      <c r="BW47" s="70"/>
      <c r="BX47" s="70"/>
      <c r="BY47" s="70"/>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0"/>
      <c r="BN48" s="70"/>
      <c r="BO48" s="70"/>
      <c r="BP48" s="70"/>
      <c r="BQ48" s="70"/>
      <c r="BR48" s="70"/>
      <c r="BS48" s="70"/>
      <c r="BT48" s="70"/>
      <c r="BU48" s="70"/>
      <c r="BV48" s="70"/>
      <c r="BW48" s="70"/>
      <c r="BX48" s="70"/>
      <c r="BY48" s="70"/>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0"/>
      <c r="BN49" s="70"/>
      <c r="BO49" s="70"/>
      <c r="BP49" s="70"/>
      <c r="BQ49" s="70"/>
      <c r="BR49" s="70"/>
      <c r="BS49" s="70"/>
      <c r="BT49" s="70"/>
      <c r="BU49" s="70"/>
      <c r="BV49" s="70"/>
      <c r="BW49" s="70"/>
      <c r="BX49" s="70"/>
      <c r="BY49" s="70"/>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0"/>
      <c r="BN50" s="70"/>
      <c r="BO50" s="70"/>
      <c r="BP50" s="70"/>
      <c r="BQ50" s="70"/>
      <c r="BR50" s="70"/>
      <c r="BS50" s="70"/>
      <c r="BT50" s="70"/>
      <c r="BU50" s="70"/>
      <c r="BV50" s="70"/>
      <c r="BW50" s="70"/>
      <c r="BX50" s="70"/>
      <c r="BY50" s="70"/>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0"/>
      <c r="BN51" s="70"/>
      <c r="BO51" s="70"/>
      <c r="BP51" s="70"/>
      <c r="BQ51" s="70"/>
      <c r="BR51" s="70"/>
      <c r="BS51" s="70"/>
      <c r="BT51" s="70"/>
      <c r="BU51" s="70"/>
      <c r="BV51" s="70"/>
      <c r="BW51" s="70"/>
      <c r="BX51" s="70"/>
      <c r="BY51" s="70"/>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0"/>
      <c r="BN52" s="70"/>
      <c r="BO52" s="70"/>
      <c r="BP52" s="70"/>
      <c r="BQ52" s="70"/>
      <c r="BR52" s="70"/>
      <c r="BS52" s="70"/>
      <c r="BT52" s="70"/>
      <c r="BU52" s="70"/>
      <c r="BV52" s="70"/>
      <c r="BW52" s="70"/>
      <c r="BX52" s="70"/>
      <c r="BY52" s="70"/>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0"/>
      <c r="BN53" s="70"/>
      <c r="BO53" s="70"/>
      <c r="BP53" s="70"/>
      <c r="BQ53" s="70"/>
      <c r="BR53" s="70"/>
      <c r="BS53" s="70"/>
      <c r="BT53" s="70"/>
      <c r="BU53" s="70"/>
      <c r="BV53" s="70"/>
      <c r="BW53" s="70"/>
      <c r="BX53" s="70"/>
      <c r="BY53" s="70"/>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0"/>
      <c r="BN54" s="70"/>
      <c r="BO54" s="70"/>
      <c r="BP54" s="70"/>
      <c r="BQ54" s="70"/>
      <c r="BR54" s="70"/>
      <c r="BS54" s="70"/>
      <c r="BT54" s="70"/>
      <c r="BU54" s="70"/>
      <c r="BV54" s="70"/>
      <c r="BW54" s="70"/>
      <c r="BX54" s="70"/>
      <c r="BY54" s="70"/>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0"/>
      <c r="BN55" s="70"/>
      <c r="BO55" s="70"/>
      <c r="BP55" s="70"/>
      <c r="BQ55" s="70"/>
      <c r="BR55" s="70"/>
      <c r="BS55" s="70"/>
      <c r="BT55" s="70"/>
      <c r="BU55" s="70"/>
      <c r="BV55" s="70"/>
      <c r="BW55" s="70"/>
      <c r="BX55" s="70"/>
      <c r="BY55" s="70"/>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0"/>
      <c r="BN56" s="70"/>
      <c r="BO56" s="70"/>
      <c r="BP56" s="70"/>
      <c r="BQ56" s="70"/>
      <c r="BR56" s="70"/>
      <c r="BS56" s="70"/>
      <c r="BT56" s="70"/>
      <c r="BU56" s="70"/>
      <c r="BV56" s="70"/>
      <c r="BW56" s="70"/>
      <c r="BX56" s="70"/>
      <c r="BY56" s="70"/>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0"/>
      <c r="BN57" s="70"/>
      <c r="BO57" s="70"/>
      <c r="BP57" s="70"/>
      <c r="BQ57" s="70"/>
      <c r="BR57" s="70"/>
      <c r="BS57" s="70"/>
      <c r="BT57" s="70"/>
      <c r="BU57" s="70"/>
      <c r="BV57" s="70"/>
      <c r="BW57" s="70"/>
      <c r="BX57" s="70"/>
      <c r="BY57" s="70"/>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0"/>
      <c r="BN58" s="70"/>
      <c r="BO58" s="70"/>
      <c r="BP58" s="70"/>
      <c r="BQ58" s="70"/>
      <c r="BR58" s="70"/>
      <c r="BS58" s="70"/>
      <c r="BT58" s="70"/>
      <c r="BU58" s="70"/>
      <c r="BV58" s="70"/>
      <c r="BW58" s="70"/>
      <c r="BX58" s="70"/>
      <c r="BY58" s="70"/>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0"/>
      <c r="BN59" s="70"/>
      <c r="BO59" s="70"/>
      <c r="BP59" s="70"/>
      <c r="BQ59" s="70"/>
      <c r="BR59" s="70"/>
      <c r="BS59" s="70"/>
      <c r="BT59" s="70"/>
      <c r="BU59" s="70"/>
      <c r="BV59" s="70"/>
      <c r="BW59" s="70"/>
      <c r="BX59" s="70"/>
      <c r="BY59" s="70"/>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0"/>
      <c r="BN60" s="70"/>
      <c r="BO60" s="70"/>
      <c r="BP60" s="70"/>
      <c r="BQ60" s="70"/>
      <c r="BR60" s="70"/>
      <c r="BS60" s="70"/>
      <c r="BT60" s="70"/>
      <c r="BU60" s="70"/>
      <c r="BV60" s="70"/>
      <c r="BW60" s="70"/>
      <c r="BX60" s="70"/>
      <c r="BY60" s="70"/>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0"/>
      <c r="BN61" s="70"/>
      <c r="BO61" s="70"/>
      <c r="BP61" s="70"/>
      <c r="BQ61" s="70"/>
      <c r="BR61" s="70"/>
      <c r="BS61" s="70"/>
      <c r="BT61" s="70"/>
      <c r="BU61" s="70"/>
      <c r="BV61" s="70"/>
      <c r="BW61" s="70"/>
      <c r="BX61" s="70"/>
      <c r="BY61" s="70"/>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0"/>
      <c r="BN62" s="70"/>
      <c r="BO62" s="70"/>
      <c r="BP62" s="70"/>
      <c r="BQ62" s="70"/>
      <c r="BR62" s="70"/>
      <c r="BS62" s="70"/>
      <c r="BT62" s="70"/>
      <c r="BU62" s="70"/>
      <c r="BV62" s="70"/>
      <c r="BW62" s="70"/>
      <c r="BX62" s="70"/>
      <c r="BY62" s="70"/>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00/1hJrFiGKj7NiAKunIkVhSsW0Ajb2bJEdk9m5KZ++Gq4n1hIIpnRUcjbX9tkLSrypumaY5HpcBus6VBFrhA==" saltValue="sUzuhZGeyYH1LZIPDCvh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52124</v>
      </c>
      <c r="D6" s="19">
        <f t="shared" si="3"/>
        <v>46</v>
      </c>
      <c r="E6" s="19">
        <f t="shared" si="3"/>
        <v>17</v>
      </c>
      <c r="F6" s="19">
        <f t="shared" si="3"/>
        <v>4</v>
      </c>
      <c r="G6" s="19">
        <f t="shared" si="3"/>
        <v>0</v>
      </c>
      <c r="H6" s="19" t="str">
        <f t="shared" si="3"/>
        <v>秋田県　大仙市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66.88</v>
      </c>
      <c r="P6" s="20">
        <f t="shared" si="3"/>
        <v>15.62</v>
      </c>
      <c r="Q6" s="20">
        <f t="shared" si="3"/>
        <v>89.31</v>
      </c>
      <c r="R6" s="20">
        <f t="shared" si="3"/>
        <v>3220</v>
      </c>
      <c r="S6" s="20">
        <f t="shared" si="3"/>
        <v>75207</v>
      </c>
      <c r="T6" s="20">
        <f t="shared" si="3"/>
        <v>866.79</v>
      </c>
      <c r="U6" s="20">
        <f t="shared" si="3"/>
        <v>86.76</v>
      </c>
      <c r="V6" s="20">
        <f t="shared" si="3"/>
        <v>11658</v>
      </c>
      <c r="W6" s="20">
        <f t="shared" si="3"/>
        <v>7.99</v>
      </c>
      <c r="X6" s="20">
        <f t="shared" si="3"/>
        <v>1459.07</v>
      </c>
      <c r="Y6" s="21">
        <f>IF(Y7="",NA(),Y7)</f>
        <v>122.65</v>
      </c>
      <c r="Z6" s="21">
        <f t="shared" ref="Z6:AH6" si="4">IF(Z7="",NA(),Z7)</f>
        <v>121.61</v>
      </c>
      <c r="AA6" s="21">
        <f t="shared" si="4"/>
        <v>118.66</v>
      </c>
      <c r="AB6" s="21">
        <f t="shared" si="4"/>
        <v>118.47</v>
      </c>
      <c r="AC6" s="21">
        <f t="shared" si="4"/>
        <v>117.57</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21.19</v>
      </c>
      <c r="AV6" s="21">
        <f t="shared" ref="AV6:BD6" si="6">IF(AV7="",NA(),AV7)</f>
        <v>24.54</v>
      </c>
      <c r="AW6" s="21">
        <f t="shared" si="6"/>
        <v>29.7</v>
      </c>
      <c r="AX6" s="21">
        <f t="shared" si="6"/>
        <v>33.43</v>
      </c>
      <c r="AY6" s="21">
        <f t="shared" si="6"/>
        <v>40.869999999999997</v>
      </c>
      <c r="AZ6" s="21">
        <f t="shared" si="6"/>
        <v>47.72</v>
      </c>
      <c r="BA6" s="21">
        <f t="shared" si="6"/>
        <v>44.24</v>
      </c>
      <c r="BB6" s="21">
        <f t="shared" si="6"/>
        <v>44.35</v>
      </c>
      <c r="BC6" s="21">
        <f t="shared" si="6"/>
        <v>41.51</v>
      </c>
      <c r="BD6" s="21">
        <f t="shared" si="6"/>
        <v>45.01</v>
      </c>
      <c r="BE6" s="20" t="str">
        <f>IF(BE7="","",IF(BE7="-","【-】","【"&amp;SUBSTITUTE(TEXT(BE7,"#,##0.00"),"-","△")&amp;"】"))</f>
        <v>【48.91】</v>
      </c>
      <c r="BF6" s="21">
        <f>IF(BF7="",NA(),BF7)</f>
        <v>2226.65</v>
      </c>
      <c r="BG6" s="21">
        <f t="shared" ref="BG6:BO6" si="7">IF(BG7="",NA(),BG7)</f>
        <v>2178.86</v>
      </c>
      <c r="BH6" s="21">
        <f t="shared" si="7"/>
        <v>1720.79</v>
      </c>
      <c r="BI6" s="21">
        <f t="shared" si="7"/>
        <v>1743.37</v>
      </c>
      <c r="BJ6" s="21">
        <f t="shared" si="7"/>
        <v>1555.07</v>
      </c>
      <c r="BK6" s="21">
        <f t="shared" si="7"/>
        <v>1206.79</v>
      </c>
      <c r="BL6" s="21">
        <f t="shared" si="7"/>
        <v>1258.43</v>
      </c>
      <c r="BM6" s="21">
        <f t="shared" si="7"/>
        <v>1283.69</v>
      </c>
      <c r="BN6" s="21">
        <f t="shared" si="7"/>
        <v>1160.22</v>
      </c>
      <c r="BO6" s="21">
        <f t="shared" si="7"/>
        <v>1141.98</v>
      </c>
      <c r="BP6" s="20" t="str">
        <f>IF(BP7="","",IF(BP7="-","【-】","【"&amp;SUBSTITUTE(TEXT(BP7,"#,##0.00"),"-","△")&amp;"】"))</f>
        <v>【1,156.82】</v>
      </c>
      <c r="BQ6" s="21">
        <f>IF(BQ7="",NA(),BQ7)</f>
        <v>80.19</v>
      </c>
      <c r="BR6" s="21">
        <f t="shared" ref="BR6:BZ6" si="8">IF(BR7="",NA(),BR7)</f>
        <v>76.75</v>
      </c>
      <c r="BS6" s="21">
        <f t="shared" si="8"/>
        <v>85.42</v>
      </c>
      <c r="BT6" s="21">
        <f t="shared" si="8"/>
        <v>73.650000000000006</v>
      </c>
      <c r="BU6" s="21">
        <f t="shared" si="8"/>
        <v>69.709999999999994</v>
      </c>
      <c r="BV6" s="21">
        <f t="shared" si="8"/>
        <v>71.84</v>
      </c>
      <c r="BW6" s="21">
        <f t="shared" si="8"/>
        <v>73.36</v>
      </c>
      <c r="BX6" s="21">
        <f t="shared" si="8"/>
        <v>82.53</v>
      </c>
      <c r="BY6" s="21">
        <f t="shared" si="8"/>
        <v>81.81</v>
      </c>
      <c r="BZ6" s="21">
        <f t="shared" si="8"/>
        <v>82.27</v>
      </c>
      <c r="CA6" s="20" t="str">
        <f>IF(CA7="","",IF(CA7="-","【-】","【"&amp;SUBSTITUTE(TEXT(CA7,"#,##0.00"),"-","△")&amp;"】"))</f>
        <v>【75.33】</v>
      </c>
      <c r="CB6" s="21">
        <f>IF(CB7="",NA(),CB7)</f>
        <v>200.28</v>
      </c>
      <c r="CC6" s="21">
        <f t="shared" ref="CC6:CK6" si="9">IF(CC7="",NA(),CC7)</f>
        <v>208.82</v>
      </c>
      <c r="CD6" s="21">
        <f t="shared" si="9"/>
        <v>192.29</v>
      </c>
      <c r="CE6" s="21">
        <f t="shared" si="9"/>
        <v>210.33</v>
      </c>
      <c r="CF6" s="21">
        <f t="shared" si="9"/>
        <v>224.24</v>
      </c>
      <c r="CG6" s="21">
        <f t="shared" si="9"/>
        <v>228.47</v>
      </c>
      <c r="CH6" s="21">
        <f t="shared" si="9"/>
        <v>224.88</v>
      </c>
      <c r="CI6" s="21">
        <f t="shared" si="9"/>
        <v>190.48</v>
      </c>
      <c r="CJ6" s="21">
        <f t="shared" si="9"/>
        <v>193.59</v>
      </c>
      <c r="CK6" s="21">
        <f t="shared" si="9"/>
        <v>194.42</v>
      </c>
      <c r="CL6" s="20" t="str">
        <f>IF(CL7="","",IF(CL7="-","【-】","【"&amp;SUBSTITUTE(TEXT(CL7,"#,##0.00"),"-","△")&amp;"】"))</f>
        <v>【215.73】</v>
      </c>
      <c r="CM6" s="21">
        <f>IF(CM7="",NA(),CM7)</f>
        <v>26.05</v>
      </c>
      <c r="CN6" s="21">
        <f t="shared" ref="CN6:CV6" si="10">IF(CN7="",NA(),CN7)</f>
        <v>24.91</v>
      </c>
      <c r="CO6" s="21">
        <f t="shared" si="10"/>
        <v>25.13</v>
      </c>
      <c r="CP6" s="21">
        <f t="shared" si="10"/>
        <v>25.83</v>
      </c>
      <c r="CQ6" s="21">
        <f t="shared" si="10"/>
        <v>25.09</v>
      </c>
      <c r="CR6" s="21">
        <f t="shared" si="10"/>
        <v>42.47</v>
      </c>
      <c r="CS6" s="21">
        <f t="shared" si="10"/>
        <v>42.4</v>
      </c>
      <c r="CT6" s="21">
        <f t="shared" si="10"/>
        <v>44.24</v>
      </c>
      <c r="CU6" s="21">
        <f t="shared" si="10"/>
        <v>45.3</v>
      </c>
      <c r="CV6" s="21">
        <f t="shared" si="10"/>
        <v>45.6</v>
      </c>
      <c r="CW6" s="20" t="str">
        <f>IF(CW7="","",IF(CW7="-","【-】","【"&amp;SUBSTITUTE(TEXT(CW7,"#,##0.00"),"-","△")&amp;"】"))</f>
        <v>【43.28】</v>
      </c>
      <c r="CX6" s="21">
        <f>IF(CX7="",NA(),CX7)</f>
        <v>75.48</v>
      </c>
      <c r="CY6" s="21">
        <f t="shared" ref="CY6:DG6" si="11">IF(CY7="",NA(),CY7)</f>
        <v>79.819999999999993</v>
      </c>
      <c r="CZ6" s="21">
        <f t="shared" si="11"/>
        <v>80.37</v>
      </c>
      <c r="DA6" s="21">
        <f t="shared" si="11"/>
        <v>80.11</v>
      </c>
      <c r="DB6" s="21">
        <f t="shared" si="11"/>
        <v>80</v>
      </c>
      <c r="DC6" s="21">
        <f t="shared" si="11"/>
        <v>83.75</v>
      </c>
      <c r="DD6" s="21">
        <f t="shared" si="11"/>
        <v>84.19</v>
      </c>
      <c r="DE6" s="21">
        <f t="shared" si="11"/>
        <v>88.15</v>
      </c>
      <c r="DF6" s="21">
        <f t="shared" si="11"/>
        <v>88.37</v>
      </c>
      <c r="DG6" s="21">
        <f t="shared" si="11"/>
        <v>88.66</v>
      </c>
      <c r="DH6" s="20" t="str">
        <f>IF(DH7="","",IF(DH7="-","【-】","【"&amp;SUBSTITUTE(TEXT(DH7,"#,##0.00"),"-","△")&amp;"】"))</f>
        <v>【86.21】</v>
      </c>
      <c r="DI6" s="21">
        <f>IF(DI7="",NA(),DI7)</f>
        <v>6.5</v>
      </c>
      <c r="DJ6" s="21">
        <f t="shared" ref="DJ6:DR6" si="12">IF(DJ7="",NA(),DJ7)</f>
        <v>9.4</v>
      </c>
      <c r="DK6" s="21">
        <f t="shared" si="12"/>
        <v>12.28</v>
      </c>
      <c r="DL6" s="21">
        <f t="shared" si="12"/>
        <v>15.17</v>
      </c>
      <c r="DM6" s="21">
        <f t="shared" si="12"/>
        <v>18.100000000000001</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52124</v>
      </c>
      <c r="D7" s="23">
        <v>46</v>
      </c>
      <c r="E7" s="23">
        <v>17</v>
      </c>
      <c r="F7" s="23">
        <v>4</v>
      </c>
      <c r="G7" s="23">
        <v>0</v>
      </c>
      <c r="H7" s="23" t="s">
        <v>96</v>
      </c>
      <c r="I7" s="23" t="s">
        <v>97</v>
      </c>
      <c r="J7" s="23" t="s">
        <v>98</v>
      </c>
      <c r="K7" s="23" t="s">
        <v>99</v>
      </c>
      <c r="L7" s="23" t="s">
        <v>100</v>
      </c>
      <c r="M7" s="23" t="s">
        <v>101</v>
      </c>
      <c r="N7" s="24" t="s">
        <v>102</v>
      </c>
      <c r="O7" s="24">
        <v>66.88</v>
      </c>
      <c r="P7" s="24">
        <v>15.62</v>
      </c>
      <c r="Q7" s="24">
        <v>89.31</v>
      </c>
      <c r="R7" s="24">
        <v>3220</v>
      </c>
      <c r="S7" s="24">
        <v>75207</v>
      </c>
      <c r="T7" s="24">
        <v>866.79</v>
      </c>
      <c r="U7" s="24">
        <v>86.76</v>
      </c>
      <c r="V7" s="24">
        <v>11658</v>
      </c>
      <c r="W7" s="24">
        <v>7.99</v>
      </c>
      <c r="X7" s="24">
        <v>1459.07</v>
      </c>
      <c r="Y7" s="24">
        <v>122.65</v>
      </c>
      <c r="Z7" s="24">
        <v>121.61</v>
      </c>
      <c r="AA7" s="24">
        <v>118.66</v>
      </c>
      <c r="AB7" s="24">
        <v>118.47</v>
      </c>
      <c r="AC7" s="24">
        <v>117.57</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21.19</v>
      </c>
      <c r="AV7" s="24">
        <v>24.54</v>
      </c>
      <c r="AW7" s="24">
        <v>29.7</v>
      </c>
      <c r="AX7" s="24">
        <v>33.43</v>
      </c>
      <c r="AY7" s="24">
        <v>40.869999999999997</v>
      </c>
      <c r="AZ7" s="24">
        <v>47.72</v>
      </c>
      <c r="BA7" s="24">
        <v>44.24</v>
      </c>
      <c r="BB7" s="24">
        <v>44.35</v>
      </c>
      <c r="BC7" s="24">
        <v>41.51</v>
      </c>
      <c r="BD7" s="24">
        <v>45.01</v>
      </c>
      <c r="BE7" s="24">
        <v>48.91</v>
      </c>
      <c r="BF7" s="24">
        <v>2226.65</v>
      </c>
      <c r="BG7" s="24">
        <v>2178.86</v>
      </c>
      <c r="BH7" s="24">
        <v>1720.79</v>
      </c>
      <c r="BI7" s="24">
        <v>1743.37</v>
      </c>
      <c r="BJ7" s="24">
        <v>1555.07</v>
      </c>
      <c r="BK7" s="24">
        <v>1206.79</v>
      </c>
      <c r="BL7" s="24">
        <v>1258.43</v>
      </c>
      <c r="BM7" s="24">
        <v>1283.69</v>
      </c>
      <c r="BN7" s="24">
        <v>1160.22</v>
      </c>
      <c r="BO7" s="24">
        <v>1141.98</v>
      </c>
      <c r="BP7" s="24">
        <v>1156.82</v>
      </c>
      <c r="BQ7" s="24">
        <v>80.19</v>
      </c>
      <c r="BR7" s="24">
        <v>76.75</v>
      </c>
      <c r="BS7" s="24">
        <v>85.42</v>
      </c>
      <c r="BT7" s="24">
        <v>73.650000000000006</v>
      </c>
      <c r="BU7" s="24">
        <v>69.709999999999994</v>
      </c>
      <c r="BV7" s="24">
        <v>71.84</v>
      </c>
      <c r="BW7" s="24">
        <v>73.36</v>
      </c>
      <c r="BX7" s="24">
        <v>82.53</v>
      </c>
      <c r="BY7" s="24">
        <v>81.81</v>
      </c>
      <c r="BZ7" s="24">
        <v>82.27</v>
      </c>
      <c r="CA7" s="24">
        <v>75.33</v>
      </c>
      <c r="CB7" s="24">
        <v>200.28</v>
      </c>
      <c r="CC7" s="24">
        <v>208.82</v>
      </c>
      <c r="CD7" s="24">
        <v>192.29</v>
      </c>
      <c r="CE7" s="24">
        <v>210.33</v>
      </c>
      <c r="CF7" s="24">
        <v>224.24</v>
      </c>
      <c r="CG7" s="24">
        <v>228.47</v>
      </c>
      <c r="CH7" s="24">
        <v>224.88</v>
      </c>
      <c r="CI7" s="24">
        <v>190.48</v>
      </c>
      <c r="CJ7" s="24">
        <v>193.59</v>
      </c>
      <c r="CK7" s="24">
        <v>194.42</v>
      </c>
      <c r="CL7" s="24">
        <v>215.73</v>
      </c>
      <c r="CM7" s="24">
        <v>26.05</v>
      </c>
      <c r="CN7" s="24">
        <v>24.91</v>
      </c>
      <c r="CO7" s="24">
        <v>25.13</v>
      </c>
      <c r="CP7" s="24">
        <v>25.83</v>
      </c>
      <c r="CQ7" s="24">
        <v>25.09</v>
      </c>
      <c r="CR7" s="24">
        <v>42.47</v>
      </c>
      <c r="CS7" s="24">
        <v>42.4</v>
      </c>
      <c r="CT7" s="24">
        <v>44.24</v>
      </c>
      <c r="CU7" s="24">
        <v>45.3</v>
      </c>
      <c r="CV7" s="24">
        <v>45.6</v>
      </c>
      <c r="CW7" s="24">
        <v>43.28</v>
      </c>
      <c r="CX7" s="24">
        <v>75.48</v>
      </c>
      <c r="CY7" s="24">
        <v>79.819999999999993</v>
      </c>
      <c r="CZ7" s="24">
        <v>80.37</v>
      </c>
      <c r="DA7" s="24">
        <v>80.11</v>
      </c>
      <c r="DB7" s="24">
        <v>80</v>
      </c>
      <c r="DC7" s="24">
        <v>83.75</v>
      </c>
      <c r="DD7" s="24">
        <v>84.19</v>
      </c>
      <c r="DE7" s="24">
        <v>88.15</v>
      </c>
      <c r="DF7" s="24">
        <v>88.37</v>
      </c>
      <c r="DG7" s="24">
        <v>88.66</v>
      </c>
      <c r="DH7" s="24">
        <v>86.21</v>
      </c>
      <c r="DI7" s="24">
        <v>6.5</v>
      </c>
      <c r="DJ7" s="24">
        <v>9.4</v>
      </c>
      <c r="DK7" s="24">
        <v>12.28</v>
      </c>
      <c r="DL7" s="24">
        <v>15.17</v>
      </c>
      <c r="DM7" s="24">
        <v>18.100000000000001</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DS-PCE03019</cp:lastModifiedBy>
  <dcterms:created xsi:type="dcterms:W3CDTF">2025-01-24T07:09:30Z</dcterms:created>
  <dcterms:modified xsi:type="dcterms:W3CDTF">2025-01-28T06:23:03Z</dcterms:modified>
  <cp:category/>
</cp:coreProperties>
</file>