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31\ds_i002\経営比較分析\20250122 【秋田県市町村課】Fw 【伝達事項】【総務省23〆】公営企業に係る経営比較分析表（令和５年度決算）の分析等について（依頼）\03 回答\"/>
    </mc:Choice>
  </mc:AlternateContent>
  <workbookProtection workbookAlgorithmName="SHA-512" workbookHashValue="wJgYPwB6H6oqjzL1DKKG1XKhvaXafKni1jno/U6wwTLJb3dLsxBGhPhhQbdbYbrKmdA8kkQ6l8fHjKKOYoQyag==" workbookSaltValue="to5smt7UuQG/cpMFig/ol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<sst xmlns="http://schemas.openxmlformats.org/spreadsheetml/2006/main" count="253" uniqueCount="117">
  <si>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</si>
  <si>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</si>
  <si>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</si>
  <si>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</si>
  <si>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</si>
  <si>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</si>
  <si>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</si>
  <si>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</si>
  <si>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</si>
  <si>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</si>
  <si>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</si>
  <si>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</si>
  <si>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</si>
  <si>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</si>
  <si>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</si>
  <si>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</si>
  <si>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</si>
  <si>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</si>
  <si>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</si>
  <si>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</si>
  <si>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</si>
  <si>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</si>
  <si>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</si>
  <si>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</si>
  <si>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</si>
  <si>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</si>
  <si>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</si>
  <si>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</si>
  <si>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</si>
  <si>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</si>
  <si>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</si>
  <si>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</si>
  <si>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</si>
  <si>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</si>
  <si>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</si>
  <si>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</si>
  <si>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</si>
  <si>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</si>
  <si>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</si>
  <si>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</si>
  <si>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</si>
  <si>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</si>
  <si>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</si>
  <si>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</si>
  <si>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</si>
  <si>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</si>
  <si>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</si>
  <si>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</si>
  <si>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</si>
  <si>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</si>
  <si>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</si>
  <si>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</si>
  <si>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</si>
  <si>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</si>
  <si>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</si>
  <si>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</si>
  <si>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</si>
  <si>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</si>
  <si>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</si>
  <si>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</si>
  <si>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</si>
  <si>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</si>
  <si>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</si>
  <si>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</si>
  <si>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</si>
  <si>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</si>
  <si>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</si>
  <si>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</si>
  <si>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</si>
  <si>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</si>
  <si>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</si>
  <si>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</si>
  <si>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</si>
  <si>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</si>
  <si>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</si>
  <si>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</si>
  <si>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</si>
  <si>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</si>
  <si>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</si>
  <si>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</si>
  <si>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</si>
  <si>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</si>
  <si>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</si>
  <si>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</si>
  <si>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</si>
  <si>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</si>
  <si>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</si>
  <si>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</si>
  <si>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</si>
  <si>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</si>
  <si>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</si>
  <si>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</si>
  <si>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</si>
  <si>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</si>
  <si>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</si>
  <si>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</si>
  <si>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</si>
  <si>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</si>
  <si>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</si>
  <si>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</si>
  <si>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</si>
  <si>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</si>
  <si>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</si>
  <si>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</si>
  <si>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</si>
  <si>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</si>
  <si>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</si>
  <si>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</si>
  <si>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</si>
  <si>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</si>
  <si>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</si>
  <si>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</si>
  <si>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</si>
  <si>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</si>
  <si>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①有形固定資産減価償却率は類似団体平均値を上回り、増加傾向にあることから法定耐用年数に近い資産が増加している。将来的な人口減少等を見据えた適切規模の施設更新投資を実施する。
②③については浄化槽のため該当なし。</t>
    <rPh sb="21" eb="23">
      <t>ウワマワ</t>
    </rPh>
    <rPh sb="25" eb="27">
      <t>ゾウカ</t>
    </rPh>
    <rPh sb="27" eb="29">
      <t>ケイコウ</t>
    </rPh>
    <rPh sb="36" eb="38">
      <t>ホウテイ</t>
    </rPh>
    <rPh sb="38" eb="40">
      <t>タイヨウ</t>
    </rPh>
    <rPh sb="40" eb="42">
      <t>ネンスウ</t>
    </rPh>
    <rPh sb="43" eb="44">
      <t>チカ</t>
    </rPh>
    <rPh sb="45" eb="47">
      <t>シサン</t>
    </rPh>
    <rPh sb="48" eb="50">
      <t>ゾウカ</t>
    </rPh>
    <rPh sb="71" eb="73">
      <t>キボ</t>
    </rPh>
    <rPh sb="74" eb="76">
      <t>シセツ</t>
    </rPh>
    <rPh sb="76" eb="78">
      <t>コウシン</t>
    </rPh>
    <rPh sb="81" eb="83">
      <t>ジッシ</t>
    </rPh>
    <rPh sb="94" eb="97">
      <t>ジョウカソウ</t>
    </rPh>
    <rPh sb="100" eb="102">
      <t>ガイトウ</t>
    </rPh>
    <phoneticPr fontId="4"/>
  </si>
  <si>
    <t xml:space="preserve">　経常収支比率が100%を超え、単年度の収支は黒字となっているが、収入は一般会計からの繰入金に依存している状態である。
　有形固定資産減価償却率が増加傾向にあるため、法定耐用年数を迎える資産の更新時に備えるべく、設備の老朽化を長期的な視点で予測し、計画的な修繕等を実施し、累積欠損金の解消に努める。
</t>
    <rPh sb="61" eb="63">
      <t>ユウケイ</t>
    </rPh>
    <rPh sb="63" eb="65">
      <t>コテイ</t>
    </rPh>
    <rPh sb="65" eb="67">
      <t>シサン</t>
    </rPh>
    <rPh sb="67" eb="69">
      <t>ゲンカ</t>
    </rPh>
    <rPh sb="69" eb="71">
      <t>ショウキャク</t>
    </rPh>
    <rPh sb="71" eb="72">
      <t>リツ</t>
    </rPh>
    <rPh sb="73" eb="75">
      <t>ゾウカ</t>
    </rPh>
    <rPh sb="75" eb="77">
      <t>ケイコウ</t>
    </rPh>
    <rPh sb="83" eb="85">
      <t>ホウテイ</t>
    </rPh>
    <rPh sb="85" eb="87">
      <t>タイヨウ</t>
    </rPh>
    <rPh sb="87" eb="89">
      <t>ネンスウ</t>
    </rPh>
    <rPh sb="90" eb="91">
      <t>ムカ</t>
    </rPh>
    <rPh sb="93" eb="95">
      <t>シサン</t>
    </rPh>
    <rPh sb="96" eb="98">
      <t>コウシン</t>
    </rPh>
    <rPh sb="98" eb="99">
      <t>ジ</t>
    </rPh>
    <rPh sb="100" eb="101">
      <t>ソナ</t>
    </rPh>
    <rPh sb="106" eb="108">
      <t>セツビ</t>
    </rPh>
    <rPh sb="130" eb="131">
      <t>トウ</t>
    </rPh>
    <rPh sb="132" eb="134">
      <t>ジッシ</t>
    </rPh>
    <rPh sb="136" eb="138">
      <t>ルイセキ</t>
    </rPh>
    <rPh sb="138" eb="140">
      <t>ケッソン</t>
    </rPh>
    <rPh sb="140" eb="141">
      <t>キン</t>
    </rPh>
    <rPh sb="142" eb="144">
      <t>カイショウ</t>
    </rPh>
    <rPh sb="145" eb="146">
      <t>ツト</t>
    </rPh>
    <phoneticPr fontId="4"/>
  </si>
  <si>
    <t>①経常収支比率は100%を上回って推移しているが、経常収益の約３割を一般会計繰入金に依存している状況である。
②累積欠損金比率は類似団体平均値を上回っている。当年度純利益をもって欠損金を埋めているが、欠損金の解消には年数を要することが見込まれる。
③流動比率は100%を上回ったまま増加しており、類似団体平均値を上回っている。企業債償還額が減少していくことから、流動比率は更に増加するものと見込まれる。
④企業債残高対事業規模比率は僅かながら減少傾向にあり、R5は類似団体平均値を下回った。今後も同水準の推移が見込まれる。
⑤経費回収率は類似団体平均値を上回っているが、今後は人口減少や空き家の増加などにより使用料の減少が見込まれるため、より効率的な維持管理が必要である。
⑥汚水処理原価は類似団体平均値を下回っており、僅かながら増加傾向にある。今後は処理区域内人口の減少による有収水量の減少が見込まれる。
⑦施設利用率は類似団体平均値を下回っており、僅かに減少傾向にある。将来の汚水処理人口減少を踏まえると、施設利用率は減少していくことが見込まれる。
⑧水洗化率は100％となっている。</t>
    <rPh sb="135" eb="137">
      <t>ウワマワ</t>
    </rPh>
    <rPh sb="141" eb="143">
      <t>ゾウカ</t>
    </rPh>
    <rPh sb="240" eb="242">
      <t>シタマワ</t>
    </rPh>
    <rPh sb="311" eb="313">
      <t>ミコ</t>
    </rPh>
    <rPh sb="360" eb="361">
      <t>ワズ</t>
    </rPh>
    <rPh sb="365" eb="367">
      <t>ゾウカ</t>
    </rPh>
    <rPh sb="367" eb="369">
      <t>ケイコウ</t>
    </rPh>
    <rPh sb="426" eb="427">
      <t>ワズ</t>
    </rPh>
    <rPh sb="429" eb="431">
      <t>ゲンショウ</t>
    </rPh>
    <rPh sb="431" eb="433">
      <t>ケイコウ</t>
    </rPh>
    <rPh sb="455" eb="457">
      <t>シセツ</t>
    </rPh>
    <rPh sb="457" eb="460">
      <t>リヨウリツ</t>
    </rPh>
    <rPh sb="461" eb="463">
      <t>ゲンショウ</t>
    </rPh>
    <rPh sb="470" eb="47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</si>
</sst>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3C-4E92-B8AB-96503E14DB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3C-4E92-B8AB-96503E14DB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48.57</c:v>
                </c:pt>
                <c:pt idx="1">
                  <c:v>48.21</c:v>
                </c:pt>
                <c:pt idx="2">
                  <c:v>46.77</c:v>
                </c:pt>
                <c:pt idx="3">
                  <c:v>46.77</c:v>
                </c:pt>
                <c:pt idx="4">
                  <c:v>44.62</c:v>
                </c:pt>
              </c:numCache>
            </c:numRef>
          </c:val>
          <c:extLst>
            <c:ext xmlns:c16="http://schemas.microsoft.com/office/drawing/2014/chart" uri="{C3380CC4-5D6E-409C-BE32-E72D297353CC}">
              <c16:uniqueId val="{00000000-AC29-436C-BD75-6F1218DE581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AC29-436C-BD75-6F1218DE581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45C-4DE0-A5E5-926BA39A0A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445C-4DE0-A5E5-926BA39A0A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107.66</c:v>
                </c:pt>
                <c:pt idx="1">
                  <c:v>103.61</c:v>
                </c:pt>
                <c:pt idx="2">
                  <c:v>101.63</c:v>
                </c:pt>
                <c:pt idx="3">
                  <c:v>100.12</c:v>
                </c:pt>
                <c:pt idx="4">
                  <c:v>100.06</c:v>
                </c:pt>
              </c:numCache>
            </c:numRef>
          </c:val>
          <c:extLst>
            <c:ext xmlns:c16="http://schemas.microsoft.com/office/drawing/2014/chart" uri="{C3380CC4-5D6E-409C-BE32-E72D297353CC}">
              <c16:uniqueId val="{00000000-4509-45E5-BAFE-4C3D9ACDB0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4509-45E5-BAFE-4C3D9ACDB0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11.85</c:v>
                </c:pt>
                <c:pt idx="1">
                  <c:v>17.77</c:v>
                </c:pt>
                <c:pt idx="2">
                  <c:v>23.7</c:v>
                </c:pt>
                <c:pt idx="3">
                  <c:v>29.62</c:v>
                </c:pt>
                <c:pt idx="4">
                  <c:v>35.54</c:v>
                </c:pt>
              </c:numCache>
            </c:numRef>
          </c:val>
          <c:extLst>
            <c:ext xmlns:c16="http://schemas.microsoft.com/office/drawing/2014/chart" uri="{C3380CC4-5D6E-409C-BE32-E72D297353CC}">
              <c16:uniqueId val="{00000000-FF40-4EA6-8853-A928907B5C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FF40-4EA6-8853-A928907B5C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DF-409A-B9C6-745D262CB7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ADF-409A-B9C6-745D262CB7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138.84</c:v>
                </c:pt>
                <c:pt idx="1">
                  <c:v>131.52000000000001</c:v>
                </c:pt>
                <c:pt idx="2">
                  <c:v>133.81</c:v>
                </c:pt>
                <c:pt idx="3">
                  <c:v>140.49</c:v>
                </c:pt>
                <c:pt idx="4">
                  <c:v>139.97999999999999</c:v>
                </c:pt>
              </c:numCache>
            </c:numRef>
          </c:val>
          <c:extLst>
            <c:ext xmlns:c16="http://schemas.microsoft.com/office/drawing/2014/chart" uri="{C3380CC4-5D6E-409C-BE32-E72D297353CC}">
              <c16:uniqueId val="{00000000-28B6-4671-B3D1-F9FAC212F7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28B6-4671-B3D1-F9FAC212F7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104.43</c:v>
                </c:pt>
                <c:pt idx="1">
                  <c:v>130.18</c:v>
                </c:pt>
                <c:pt idx="2">
                  <c:v>149.5</c:v>
                </c:pt>
                <c:pt idx="3">
                  <c:v>158.79</c:v>
                </c:pt>
                <c:pt idx="4">
                  <c:v>180.31</c:v>
                </c:pt>
              </c:numCache>
            </c:numRef>
          </c:val>
          <c:extLst>
            <c:ext xmlns:c16="http://schemas.microsoft.com/office/drawing/2014/chart" uri="{C3380CC4-5D6E-409C-BE32-E72D297353CC}">
              <c16:uniqueId val="{00000000-7BCA-4F3A-9B0F-19E6400E89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7BCA-4F3A-9B0F-19E6400E89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365.93</c:v>
                </c:pt>
                <c:pt idx="1">
                  <c:v>345.86</c:v>
                </c:pt>
                <c:pt idx="2">
                  <c:v>338.13</c:v>
                </c:pt>
                <c:pt idx="3">
                  <c:v>331.68</c:v>
                </c:pt>
                <c:pt idx="4">
                  <c:v>306.74</c:v>
                </c:pt>
              </c:numCache>
            </c:numRef>
          </c:val>
          <c:extLst>
            <c:ext xmlns:c16="http://schemas.microsoft.com/office/drawing/2014/chart" uri="{C3380CC4-5D6E-409C-BE32-E72D297353CC}">
              <c16:uniqueId val="{00000000-FC90-4566-8F12-C3F587940F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FC90-4566-8F12-C3F587940F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89.87</c:v>
                </c:pt>
                <c:pt idx="1">
                  <c:v>93.83</c:v>
                </c:pt>
                <c:pt idx="2">
                  <c:v>89.6</c:v>
                </c:pt>
                <c:pt idx="3">
                  <c:v>83.86</c:v>
                </c:pt>
                <c:pt idx="4">
                  <c:v>81.28</c:v>
                </c:pt>
              </c:numCache>
            </c:numRef>
          </c:val>
          <c:extLst>
            <c:ext xmlns:c16="http://schemas.microsoft.com/office/drawing/2014/chart" uri="{C3380CC4-5D6E-409C-BE32-E72D297353CC}">
              <c16:uniqueId val="{00000000-8D31-4713-B24F-3DA827344C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8D31-4713-B24F-3DA827344C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164.78</c:v>
                </c:pt>
                <c:pt idx="1">
                  <c:v>158.58000000000001</c:v>
                </c:pt>
                <c:pt idx="2">
                  <c:v>164.74</c:v>
                </c:pt>
                <c:pt idx="3">
                  <c:v>175.73</c:v>
                </c:pt>
                <c:pt idx="4">
                  <c:v>181.46</c:v>
                </c:pt>
              </c:numCache>
            </c:numRef>
          </c:val>
          <c:extLst>
            <c:ext xmlns:c16="http://schemas.microsoft.com/office/drawing/2014/chart" uri="{C3380CC4-5D6E-409C-BE32-E72D297353CC}">
              <c16:uniqueId val="{00000000-08B8-49E4-955E-4DB2D9330F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08B8-49E4-955E-4DB2D9330F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大仙市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自治体職員</v>
      </c>
      <c r="AE8" s="35"/>
      <c r="AF8" s="35"/>
      <c r="AG8" s="35"/>
      <c r="AH8" s="35"/>
      <c r="AI8" s="35"/>
      <c r="AJ8" s="35"/>
      <c r="AK8" s="3"/>
      <c r="AL8" s="36">
        <f>データ!S6</f>
        <v>75207</v>
      </c>
      <c r="AM8" s="36"/>
      <c r="AN8" s="36"/>
      <c r="AO8" s="36"/>
      <c r="AP8" s="36"/>
      <c r="AQ8" s="36"/>
      <c r="AR8" s="36"/>
      <c r="AS8" s="36"/>
      <c r="AT8" s="37">
        <f>データ!T6</f>
        <v>866.79</v>
      </c>
      <c r="AU8" s="37"/>
      <c r="AV8" s="37"/>
      <c r="AW8" s="37"/>
      <c r="AX8" s="37"/>
      <c r="AY8" s="37"/>
      <c r="AZ8" s="37"/>
      <c r="BA8" s="37"/>
      <c r="BB8" s="37">
        <f>データ!U6</f>
        <v>86.76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51.43</v>
      </c>
      <c r="J10" s="37"/>
      <c r="K10" s="37"/>
      <c r="L10" s="37"/>
      <c r="M10" s="37"/>
      <c r="N10" s="37"/>
      <c r="O10" s="37"/>
      <c r="P10" s="37">
        <f>データ!P6</f>
        <v>1.48</v>
      </c>
      <c r="Q10" s="37"/>
      <c r="R10" s="37"/>
      <c r="S10" s="37"/>
      <c r="T10" s="37"/>
      <c r="U10" s="37"/>
      <c r="V10" s="37"/>
      <c r="W10" s="37">
        <f>データ!Q6</f>
        <v>100</v>
      </c>
      <c r="X10" s="37"/>
      <c r="Y10" s="37"/>
      <c r="Z10" s="37"/>
      <c r="AA10" s="37"/>
      <c r="AB10" s="37"/>
      <c r="AC10" s="37"/>
      <c r="AD10" s="36">
        <f>データ!R6</f>
        <v>2890</v>
      </c>
      <c r="AE10" s="36"/>
      <c r="AF10" s="36"/>
      <c r="AG10" s="36"/>
      <c r="AH10" s="36"/>
      <c r="AI10" s="36"/>
      <c r="AJ10" s="36"/>
      <c r="AK10" s="2"/>
      <c r="AL10" s="36">
        <f>データ!V6</f>
        <v>1101</v>
      </c>
      <c r="AM10" s="36"/>
      <c r="AN10" s="36"/>
      <c r="AO10" s="36"/>
      <c r="AP10" s="36"/>
      <c r="AQ10" s="36"/>
      <c r="AR10" s="36"/>
      <c r="AS10" s="36"/>
      <c r="AT10" s="37">
        <f>データ!W6</f>
        <v>0.85</v>
      </c>
      <c r="AU10" s="37"/>
      <c r="AV10" s="37"/>
      <c r="AW10" s="37"/>
      <c r="AX10" s="37"/>
      <c r="AY10" s="37"/>
      <c r="AZ10" s="37"/>
      <c r="BA10" s="37"/>
      <c r="BB10" s="37">
        <f>データ!X6</f>
        <v>1295.29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QuKmOLpvOlhGvY0fbkWJjBoL8MArD/M7IbX7tuRtPg/ee9kwezUhERar+jv2+vpCKtH58/x1gVNjaNB7hoZNjg==" saltValue="53mxP5gpjMo++yeVeYiG1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52124</v>
      </c>
      <c r="D6" s="19">
        <f t="shared" si="3"/>
        <v>46</v>
      </c>
      <c r="E6" s="19">
        <f t="shared" si="3"/>
        <v>18</v>
      </c>
      <c r="F6" s="19">
        <f t="shared" si="3"/>
        <v>0</v>
      </c>
      <c r="G6" s="19">
        <f t="shared" si="3"/>
        <v>0</v>
      </c>
      <c r="H6" s="19" t="str">
        <f t="shared" si="3"/>
        <v>秋田県　大仙市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51.43</v>
      </c>
      <c r="P6" s="20">
        <f t="shared" si="3"/>
        <v>1.48</v>
      </c>
      <c r="Q6" s="20">
        <f t="shared" si="3"/>
        <v>100</v>
      </c>
      <c r="R6" s="20">
        <f t="shared" si="3"/>
        <v>2890</v>
      </c>
      <c r="S6" s="20">
        <f t="shared" si="3"/>
        <v>75207</v>
      </c>
      <c r="T6" s="20">
        <f t="shared" si="3"/>
        <v>866.79</v>
      </c>
      <c r="U6" s="20">
        <f t="shared" si="3"/>
        <v>86.76</v>
      </c>
      <c r="V6" s="20">
        <f t="shared" si="3"/>
        <v>1101</v>
      </c>
      <c r="W6" s="20">
        <f t="shared" si="3"/>
        <v>0.85</v>
      </c>
      <c r="X6" s="20">
        <f t="shared" si="3"/>
        <v>1295.29</v>
      </c>
      <c r="Y6" s="21">
        <f>IF(Y7="",NA(),Y7)</f>
        <v>107.66</v>
      </c>
      <c r="Z6" s="21">
        <f t="shared" ref="Z6:AH6" si="4">IF(Z7="",NA(),Z7)</f>
        <v>103.61</v>
      </c>
      <c r="AA6" s="21">
        <f t="shared" si="4"/>
        <v>101.63</v>
      </c>
      <c r="AB6" s="21">
        <f t="shared" si="4"/>
        <v>100.12</v>
      </c>
      <c r="AC6" s="21">
        <f t="shared" si="4"/>
        <v>100.06</v>
      </c>
      <c r="AD6" s="21">
        <f t="shared" si="4"/>
        <v>96.05</v>
      </c>
      <c r="AE6" s="21">
        <f t="shared" si="4"/>
        <v>99.03</v>
      </c>
      <c r="AF6" s="21">
        <f t="shared" si="4"/>
        <v>100.41</v>
      </c>
      <c r="AG6" s="21">
        <f t="shared" si="4"/>
        <v>100.17</v>
      </c>
      <c r="AH6" s="21">
        <f t="shared" si="4"/>
        <v>96.95</v>
      </c>
      <c r="AI6" s="20" t="str">
        <f>IF(AI7="","",IF(AI7="-","【-】","【"&amp;SUBSTITUTE(TEXT(AI7,"#,##0.00"),"-","△")&amp;"】"))</f>
        <v>【96.62】</v>
      </c>
      <c r="AJ6" s="21">
        <f>IF(AJ7="",NA(),AJ7)</f>
        <v>138.84</v>
      </c>
      <c r="AK6" s="21">
        <f t="shared" ref="AK6:AS6" si="5">IF(AK7="",NA(),AK7)</f>
        <v>131.52000000000001</v>
      </c>
      <c r="AL6" s="21">
        <f t="shared" si="5"/>
        <v>133.81</v>
      </c>
      <c r="AM6" s="21">
        <f t="shared" si="5"/>
        <v>140.49</v>
      </c>
      <c r="AN6" s="21">
        <f t="shared" si="5"/>
        <v>139.97999999999999</v>
      </c>
      <c r="AO6" s="21">
        <f t="shared" si="5"/>
        <v>123.82</v>
      </c>
      <c r="AP6" s="21">
        <f t="shared" si="5"/>
        <v>74.239999999999995</v>
      </c>
      <c r="AQ6" s="21">
        <f t="shared" si="5"/>
        <v>83.92</v>
      </c>
      <c r="AR6" s="21">
        <f t="shared" si="5"/>
        <v>89.31</v>
      </c>
      <c r="AS6" s="21">
        <f t="shared" si="5"/>
        <v>91.33</v>
      </c>
      <c r="AT6" s="20" t="str">
        <f>IF(AT7="","",IF(AT7="-","【-】","【"&amp;SUBSTITUTE(TEXT(AT7,"#,##0.00"),"-","△")&amp;"】"))</f>
        <v>【111.69】</v>
      </c>
      <c r="AU6" s="21">
        <f>IF(AU7="",NA(),AU7)</f>
        <v>104.43</v>
      </c>
      <c r="AV6" s="21">
        <f t="shared" ref="AV6:BD6" si="6">IF(AV7="",NA(),AV7)</f>
        <v>130.18</v>
      </c>
      <c r="AW6" s="21">
        <f t="shared" si="6"/>
        <v>149.5</v>
      </c>
      <c r="AX6" s="21">
        <f t="shared" si="6"/>
        <v>158.79</v>
      </c>
      <c r="AY6" s="21">
        <f t="shared" si="6"/>
        <v>180.31</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365.93</v>
      </c>
      <c r="BG6" s="21">
        <f t="shared" ref="BG6:BO6" si="7">IF(BG7="",NA(),BG7)</f>
        <v>345.86</v>
      </c>
      <c r="BH6" s="21">
        <f t="shared" si="7"/>
        <v>338.13</v>
      </c>
      <c r="BI6" s="21">
        <f t="shared" si="7"/>
        <v>331.68</v>
      </c>
      <c r="BJ6" s="21">
        <f t="shared" si="7"/>
        <v>306.74</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89.87</v>
      </c>
      <c r="BR6" s="21">
        <f t="shared" ref="BR6:BZ6" si="8">IF(BR7="",NA(),BR7)</f>
        <v>93.83</v>
      </c>
      <c r="BS6" s="21">
        <f t="shared" si="8"/>
        <v>89.6</v>
      </c>
      <c r="BT6" s="21">
        <f t="shared" si="8"/>
        <v>83.86</v>
      </c>
      <c r="BU6" s="21">
        <f t="shared" si="8"/>
        <v>81.28</v>
      </c>
      <c r="BV6" s="21">
        <f t="shared" si="8"/>
        <v>62.5</v>
      </c>
      <c r="BW6" s="21">
        <f t="shared" si="8"/>
        <v>60.59</v>
      </c>
      <c r="BX6" s="21">
        <f t="shared" si="8"/>
        <v>60</v>
      </c>
      <c r="BY6" s="21">
        <f t="shared" si="8"/>
        <v>59.01</v>
      </c>
      <c r="BZ6" s="21">
        <f t="shared" si="8"/>
        <v>56.06</v>
      </c>
      <c r="CA6" s="20" t="str">
        <f>IF(CA7="","",IF(CA7="-","【-】","【"&amp;SUBSTITUTE(TEXT(CA7,"#,##0.00"),"-","△")&amp;"】"))</f>
        <v>【53.65】</v>
      </c>
      <c r="CB6" s="21">
        <f>IF(CB7="",NA(),CB7)</f>
        <v>164.78</v>
      </c>
      <c r="CC6" s="21">
        <f t="shared" ref="CC6:CK6" si="9">IF(CC7="",NA(),CC7)</f>
        <v>158.58000000000001</v>
      </c>
      <c r="CD6" s="21">
        <f t="shared" si="9"/>
        <v>164.74</v>
      </c>
      <c r="CE6" s="21">
        <f t="shared" si="9"/>
        <v>175.73</v>
      </c>
      <c r="CF6" s="21">
        <f t="shared" si="9"/>
        <v>181.46</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48.57</v>
      </c>
      <c r="CN6" s="21">
        <f t="shared" ref="CN6:CV6" si="10">IF(CN7="",NA(),CN7)</f>
        <v>48.21</v>
      </c>
      <c r="CO6" s="21">
        <f t="shared" si="10"/>
        <v>46.77</v>
      </c>
      <c r="CP6" s="21">
        <f t="shared" si="10"/>
        <v>46.77</v>
      </c>
      <c r="CQ6" s="21">
        <f t="shared" si="10"/>
        <v>44.62</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11.85</v>
      </c>
      <c r="DJ6" s="21">
        <f t="shared" ref="DJ6:DR6" si="12">IF(DJ7="",NA(),DJ7)</f>
        <v>17.77</v>
      </c>
      <c r="DK6" s="21">
        <f t="shared" si="12"/>
        <v>23.7</v>
      </c>
      <c r="DL6" s="21">
        <f t="shared" si="12"/>
        <v>29.62</v>
      </c>
      <c r="DM6" s="21">
        <f t="shared" si="12"/>
        <v>35.54</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52124</v>
      </c>
      <c r="D7" s="23">
        <v>46</v>
      </c>
      <c r="E7" s="23">
        <v>18</v>
      </c>
      <c r="F7" s="23">
        <v>0</v>
      </c>
      <c r="G7" s="23">
        <v>0</v>
      </c>
      <c r="H7" s="23" t="s">
        <v>96</v>
      </c>
      <c r="I7" s="23" t="s">
        <v>97</v>
      </c>
      <c r="J7" s="23" t="s">
        <v>98</v>
      </c>
      <c r="K7" s="23" t="s">
        <v>99</v>
      </c>
      <c r="L7" s="23" t="s">
        <v>100</v>
      </c>
      <c r="M7" s="23" t="s">
        <v>101</v>
      </c>
      <c r="N7" s="24" t="s">
        <v>102</v>
      </c>
      <c r="O7" s="24">
        <v>51.43</v>
      </c>
      <c r="P7" s="24">
        <v>1.48</v>
      </c>
      <c r="Q7" s="24">
        <v>100</v>
      </c>
      <c r="R7" s="24">
        <v>2890</v>
      </c>
      <c r="S7" s="24">
        <v>75207</v>
      </c>
      <c r="T7" s="24">
        <v>866.79</v>
      </c>
      <c r="U7" s="24">
        <v>86.76</v>
      </c>
      <c r="V7" s="24">
        <v>1101</v>
      </c>
      <c r="W7" s="24">
        <v>0.85</v>
      </c>
      <c r="X7" s="24">
        <v>1295.29</v>
      </c>
      <c r="Y7" s="24">
        <v>107.66</v>
      </c>
      <c r="Z7" s="24">
        <v>103.61</v>
      </c>
      <c r="AA7" s="24">
        <v>101.63</v>
      </c>
      <c r="AB7" s="24">
        <v>100.12</v>
      </c>
      <c r="AC7" s="24">
        <v>100.06</v>
      </c>
      <c r="AD7" s="24">
        <v>96.05</v>
      </c>
      <c r="AE7" s="24">
        <v>99.03</v>
      </c>
      <c r="AF7" s="24">
        <v>100.41</v>
      </c>
      <c r="AG7" s="24">
        <v>100.17</v>
      </c>
      <c r="AH7" s="24">
        <v>96.95</v>
      </c>
      <c r="AI7" s="24">
        <v>96.62</v>
      </c>
      <c r="AJ7" s="24">
        <v>138.84</v>
      </c>
      <c r="AK7" s="24">
        <v>131.52000000000001</v>
      </c>
      <c r="AL7" s="24">
        <v>133.81</v>
      </c>
      <c r="AM7" s="24">
        <v>140.49</v>
      </c>
      <c r="AN7" s="24">
        <v>139.97999999999999</v>
      </c>
      <c r="AO7" s="24">
        <v>123.82</v>
      </c>
      <c r="AP7" s="24">
        <v>74.239999999999995</v>
      </c>
      <c r="AQ7" s="24">
        <v>83.92</v>
      </c>
      <c r="AR7" s="24">
        <v>89.31</v>
      </c>
      <c r="AS7" s="24">
        <v>91.33</v>
      </c>
      <c r="AT7" s="24">
        <v>111.69</v>
      </c>
      <c r="AU7" s="24">
        <v>104.43</v>
      </c>
      <c r="AV7" s="24">
        <v>130.18</v>
      </c>
      <c r="AW7" s="24">
        <v>149.5</v>
      </c>
      <c r="AX7" s="24">
        <v>158.79</v>
      </c>
      <c r="AY7" s="24">
        <v>180.31</v>
      </c>
      <c r="AZ7" s="24">
        <v>89.72</v>
      </c>
      <c r="BA7" s="24">
        <v>100.47</v>
      </c>
      <c r="BB7" s="24">
        <v>122.71</v>
      </c>
      <c r="BC7" s="24">
        <v>138.19999999999999</v>
      </c>
      <c r="BD7" s="24">
        <v>126.97</v>
      </c>
      <c r="BE7" s="24">
        <v>111.29</v>
      </c>
      <c r="BF7" s="24">
        <v>365.93</v>
      </c>
      <c r="BG7" s="24">
        <v>345.86</v>
      </c>
      <c r="BH7" s="24">
        <v>338.13</v>
      </c>
      <c r="BI7" s="24">
        <v>331.68</v>
      </c>
      <c r="BJ7" s="24">
        <v>306.74</v>
      </c>
      <c r="BK7" s="24">
        <v>270.57</v>
      </c>
      <c r="BL7" s="24">
        <v>294.27</v>
      </c>
      <c r="BM7" s="24">
        <v>294.08999999999997</v>
      </c>
      <c r="BN7" s="24">
        <v>294.08999999999997</v>
      </c>
      <c r="BO7" s="24">
        <v>338.47</v>
      </c>
      <c r="BP7" s="24">
        <v>349.83</v>
      </c>
      <c r="BQ7" s="24">
        <v>89.87</v>
      </c>
      <c r="BR7" s="24">
        <v>93.83</v>
      </c>
      <c r="BS7" s="24">
        <v>89.6</v>
      </c>
      <c r="BT7" s="24">
        <v>83.86</v>
      </c>
      <c r="BU7" s="24">
        <v>81.28</v>
      </c>
      <c r="BV7" s="24">
        <v>62.5</v>
      </c>
      <c r="BW7" s="24">
        <v>60.59</v>
      </c>
      <c r="BX7" s="24">
        <v>60</v>
      </c>
      <c r="BY7" s="24">
        <v>59.01</v>
      </c>
      <c r="BZ7" s="24">
        <v>56.06</v>
      </c>
      <c r="CA7" s="24">
        <v>53.65</v>
      </c>
      <c r="CB7" s="24">
        <v>164.78</v>
      </c>
      <c r="CC7" s="24">
        <v>158.58000000000001</v>
      </c>
      <c r="CD7" s="24">
        <v>164.74</v>
      </c>
      <c r="CE7" s="24">
        <v>175.73</v>
      </c>
      <c r="CF7" s="24">
        <v>181.46</v>
      </c>
      <c r="CG7" s="24">
        <v>269.33</v>
      </c>
      <c r="CH7" s="24">
        <v>280.23</v>
      </c>
      <c r="CI7" s="24">
        <v>282.70999999999998</v>
      </c>
      <c r="CJ7" s="24">
        <v>291.82</v>
      </c>
      <c r="CK7" s="24">
        <v>304.36</v>
      </c>
      <c r="CL7" s="24">
        <v>307.86</v>
      </c>
      <c r="CM7" s="24">
        <v>48.57</v>
      </c>
      <c r="CN7" s="24">
        <v>48.21</v>
      </c>
      <c r="CO7" s="24">
        <v>46.77</v>
      </c>
      <c r="CP7" s="24">
        <v>46.77</v>
      </c>
      <c r="CQ7" s="24">
        <v>44.62</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11.85</v>
      </c>
      <c r="DJ7" s="24">
        <v>17.77</v>
      </c>
      <c r="DK7" s="24">
        <v>23.7</v>
      </c>
      <c r="DL7" s="24">
        <v>29.62</v>
      </c>
      <c r="DM7" s="24">
        <v>35.54</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DS-PCE03019</cp:lastModifiedBy>
  <dcterms:created xsi:type="dcterms:W3CDTF">2025-01-24T07:23:46Z</dcterms:created>
  <dcterms:modified xsi:type="dcterms:W3CDTF">2025-01-28T07:02:07Z</dcterms:modified>
  <cp:category/>
</cp:coreProperties>
</file>