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6NXlJWHx6wCAsNQ2g7xeR56885Na773LL5+rLucAohamSbddbXWWhoOj2j/OfxMnrfbjYwYxp+UAPouw4O0GA==" workbookSaltValue="dQJN+udy8xRGrGI6ScyPfg==" workbookSpinCount="100000" lockStructure="1"/>
  <bookViews>
    <workbookView xWindow="-8340" yWindow="375"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X12" i="5" s="1"/>
  <c r="KV8" i="5"/>
  <c r="KU8" i="5"/>
  <c r="KL8" i="5"/>
  <c r="KK8" i="5"/>
  <c r="KA8" i="5"/>
  <c r="JR8" i="5"/>
  <c r="JQ8" i="5"/>
  <c r="JH8" i="5"/>
  <c r="JG8" i="5"/>
  <c r="IX8" i="5"/>
  <c r="IW8" i="5"/>
  <c r="IV8" i="5"/>
  <c r="IM8" i="5"/>
  <c r="IL8" i="5"/>
  <c r="IB8" i="5"/>
  <c r="HS8" i="5"/>
  <c r="HR8" i="5"/>
  <c r="HI8" i="5"/>
  <c r="HH8" i="5"/>
  <c r="GY8" i="5"/>
  <c r="HB12" i="5" s="1"/>
  <c r="GX8" i="5"/>
  <c r="GW8" i="5"/>
  <c r="GM8" i="5"/>
  <c r="GC8" i="5"/>
  <c r="FT8" i="5"/>
  <c r="FS8" i="5"/>
  <c r="FJ8" i="5"/>
  <c r="FM12" i="5" s="1"/>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O18" i="5"/>
  <c r="GQ12" i="5"/>
  <c r="GR18" i="5"/>
  <c r="GN18" i="5"/>
  <c r="GP12" i="5"/>
  <c r="GQ18" i="5"/>
  <c r="GO12" i="5"/>
  <c r="GN12" i="5"/>
  <c r="GR12" i="5"/>
  <c r="LK16" i="5"/>
  <c r="JV16" i="5"/>
  <c r="IG16" i="5"/>
  <c r="GR16" i="5"/>
  <c r="FD16" i="5"/>
  <c r="DO16" i="5"/>
  <c r="BY16" i="5"/>
  <c r="MO16" i="5"/>
  <c r="LA16" i="5"/>
  <c r="JL16" i="5"/>
  <c r="HW16" i="5"/>
  <c r="GH16" i="5"/>
  <c r="ES16" i="5"/>
  <c r="DE16" i="5"/>
  <c r="BN16" i="5"/>
  <c r="ME16" i="5"/>
  <c r="KP16" i="5"/>
  <c r="JB16" i="5"/>
  <c r="HM16" i="5"/>
  <c r="FX16" i="5"/>
  <c r="EI16" i="5"/>
  <c r="CT16" i="5"/>
  <c r="BC16" i="5"/>
  <c r="LU10" i="5"/>
  <c r="IQ16" i="5"/>
  <c r="CJ16" i="5"/>
  <c r="KF10" i="5"/>
  <c r="IQ10" i="5"/>
  <c r="HC10" i="5"/>
  <c r="FN10" i="5"/>
  <c r="DY10" i="5"/>
  <c r="CJ10" i="5"/>
  <c r="N11" i="4"/>
  <c r="HC16" i="5"/>
  <c r="LK10" i="5"/>
  <c r="JV10" i="5"/>
  <c r="IG10" i="5"/>
  <c r="GR10" i="5"/>
  <c r="FD10" i="5"/>
  <c r="DO10" i="5"/>
  <c r="BY10" i="5"/>
  <c r="LU16" i="5"/>
  <c r="FN16" i="5"/>
  <c r="MO10" i="5"/>
  <c r="ME10" i="5"/>
  <c r="LA10" i="5"/>
  <c r="JL10" i="5"/>
  <c r="HW10" i="5"/>
  <c r="GH10" i="5"/>
  <c r="ES10" i="5"/>
  <c r="DE10" i="5"/>
  <c r="BN10" i="5"/>
  <c r="KF16" i="5"/>
  <c r="DY16" i="5"/>
  <c r="KP10" i="5"/>
  <c r="JB10" i="5"/>
  <c r="HM10" i="5"/>
  <c r="FX10" i="5"/>
  <c r="EI10" i="5"/>
  <c r="CT10" i="5"/>
  <c r="BC10" i="5"/>
  <c r="FB18" i="5"/>
  <c r="FA18" i="5"/>
  <c r="FC12" i="5"/>
  <c r="FD18" i="5"/>
  <c r="EZ18" i="5"/>
  <c r="FB12" i="5"/>
  <c r="FC18" i="5"/>
  <c r="FA12" i="5"/>
  <c r="FX18" i="5"/>
  <c r="FT18" i="5"/>
  <c r="FW18" i="5"/>
  <c r="FU12" i="5"/>
  <c r="FV18" i="5"/>
  <c r="FX12" i="5"/>
  <c r="FT12" i="5"/>
  <c r="FU18" i="5"/>
  <c r="FW12" i="5"/>
  <c r="HM18" i="5"/>
  <c r="HI18" i="5"/>
  <c r="HL18" i="5"/>
  <c r="HJ12" i="5"/>
  <c r="HK18" i="5"/>
  <c r="HM12" i="5"/>
  <c r="HI12" i="5"/>
  <c r="HJ18" i="5"/>
  <c r="HL12" i="5"/>
  <c r="JB18" i="5"/>
  <c r="IX18" i="5"/>
  <c r="JA18" i="5"/>
  <c r="IY12" i="5"/>
  <c r="IZ18" i="5"/>
  <c r="JB12" i="5"/>
  <c r="IX12" i="5"/>
  <c r="IY18" i="5"/>
  <c r="JA12" i="5"/>
  <c r="JT18" i="5"/>
  <c r="JS18" i="5"/>
  <c r="JU12" i="5"/>
  <c r="JV18" i="5"/>
  <c r="JR18" i="5"/>
  <c r="JT12" i="5"/>
  <c r="JU18" i="5"/>
  <c r="JS12" i="5"/>
  <c r="LI18" i="5"/>
  <c r="LH18" i="5"/>
  <c r="LJ12" i="5"/>
  <c r="LK18" i="5"/>
  <c r="LG18" i="5"/>
  <c r="LI12" i="5"/>
  <c r="LJ18" i="5"/>
  <c r="LH12" i="5"/>
  <c r="C10" i="5"/>
  <c r="JR12" i="5"/>
  <c r="IN18" i="5"/>
  <c r="IQ18" i="5"/>
  <c r="IM18" i="5"/>
  <c r="IO12" i="5"/>
  <c r="IP18" i="5"/>
  <c r="IN12" i="5"/>
  <c r="IO18" i="5"/>
  <c r="IQ12" i="5"/>
  <c r="IM12" i="5"/>
  <c r="MN18" i="5"/>
  <c r="MM18" i="5"/>
  <c r="MO12" i="5"/>
  <c r="MK12" i="5"/>
  <c r="ML18" i="5"/>
  <c r="MN12" i="5"/>
  <c r="MO18" i="5"/>
  <c r="MK18" i="5"/>
  <c r="MM12" i="5"/>
  <c r="D10" i="5"/>
  <c r="FV12" i="5"/>
  <c r="IP12" i="5"/>
  <c r="JV12" i="5"/>
  <c r="LG12" i="5"/>
  <c r="ML12" i="5"/>
  <c r="FK18" i="5"/>
  <c r="FN18" i="5"/>
  <c r="FJ18" i="5"/>
  <c r="FL12" i="5"/>
  <c r="FM18" i="5"/>
  <c r="FK12" i="5"/>
  <c r="FL18" i="5"/>
  <c r="FN12" i="5"/>
  <c r="FJ12" i="5"/>
  <c r="GZ18" i="5"/>
  <c r="HC18" i="5"/>
  <c r="GY18" i="5"/>
  <c r="HA12" i="5"/>
  <c r="HB18" i="5"/>
  <c r="GZ12" i="5"/>
  <c r="HA18" i="5"/>
  <c r="HC12" i="5"/>
  <c r="GY12" i="5"/>
  <c r="HV18" i="5"/>
  <c r="HU18" i="5"/>
  <c r="HW12" i="5"/>
  <c r="HS12" i="5"/>
  <c r="HT18" i="5"/>
  <c r="HV12" i="5"/>
  <c r="HW18" i="5"/>
  <c r="HS18" i="5"/>
  <c r="HU12" i="5"/>
  <c r="JK18" i="5"/>
  <c r="JJ18" i="5"/>
  <c r="JL12" i="5"/>
  <c r="JH12" i="5"/>
  <c r="JI18" i="5"/>
  <c r="JK12" i="5"/>
  <c r="JL18" i="5"/>
  <c r="JH18" i="5"/>
  <c r="JJ12" i="5"/>
  <c r="KZ18" i="5"/>
  <c r="KY18" i="5"/>
  <c r="LA12" i="5"/>
  <c r="KW12" i="5"/>
  <c r="KX18" i="5"/>
  <c r="KZ12" i="5"/>
  <c r="LA18" i="5"/>
  <c r="KW18" i="5"/>
  <c r="KY12" i="5"/>
  <c r="LR18" i="5"/>
  <c r="LU18" i="5"/>
  <c r="LQ18" i="5"/>
  <c r="LS12" i="5"/>
  <c r="LT18" i="5"/>
  <c r="LR12" i="5"/>
  <c r="LS18" i="5"/>
  <c r="LU12" i="5"/>
  <c r="LQ12" i="5"/>
  <c r="E10" i="5"/>
  <c r="EZ12" i="5"/>
  <c r="HK12" i="5"/>
  <c r="IZ12" i="5"/>
  <c r="LK12" i="5"/>
  <c r="KP18" i="5"/>
  <c r="KL18" i="5"/>
  <c r="KO18" i="5"/>
  <c r="KM12" i="5"/>
  <c r="KN18" i="5"/>
  <c r="KP12" i="5"/>
  <c r="KL12" i="5"/>
  <c r="KM18" i="5"/>
  <c r="KO12" i="5"/>
  <c r="B10" i="5"/>
  <c r="FD12" i="5"/>
  <c r="HT12" i="5"/>
  <c r="JI12" i="5"/>
  <c r="KN12" i="5"/>
  <c r="LT12" i="5"/>
  <c r="MC16" i="5" l="1"/>
  <c r="KN16" i="5"/>
  <c r="IZ16" i="5"/>
  <c r="HK16" i="5"/>
  <c r="FV16" i="5"/>
  <c r="EG16" i="5"/>
  <c r="CR16" i="5"/>
  <c r="BA16" i="5"/>
  <c r="LS16" i="5"/>
  <c r="KD16" i="5"/>
  <c r="IO16" i="5"/>
  <c r="HA16" i="5"/>
  <c r="FL16" i="5"/>
  <c r="DW16" i="5"/>
  <c r="CH16" i="5"/>
  <c r="LI16" i="5"/>
  <c r="JT16" i="5"/>
  <c r="IE16" i="5"/>
  <c r="GP16" i="5"/>
  <c r="FB16" i="5"/>
  <c r="DM16" i="5"/>
  <c r="BW16" i="5"/>
  <c r="MM10" i="5"/>
  <c r="MM16" i="5"/>
  <c r="GF16" i="5"/>
  <c r="KY10" i="5"/>
  <c r="JJ10" i="5"/>
  <c r="HU10" i="5"/>
  <c r="GF10" i="5"/>
  <c r="EQ10" i="5"/>
  <c r="DC10" i="5"/>
  <c r="BL10" i="5"/>
  <c r="KY16" i="5"/>
  <c r="EQ16" i="5"/>
  <c r="KN10" i="5"/>
  <c r="IZ10" i="5"/>
  <c r="HK10" i="5"/>
  <c r="FV10" i="5"/>
  <c r="EG10" i="5"/>
  <c r="CR10" i="5"/>
  <c r="BA10" i="5"/>
  <c r="JJ16" i="5"/>
  <c r="DC16" i="5"/>
  <c r="KD10" i="5"/>
  <c r="IO10" i="5"/>
  <c r="HA10" i="5"/>
  <c r="FL10" i="5"/>
  <c r="DW10" i="5"/>
  <c r="CH10" i="5"/>
  <c r="J11" i="4"/>
  <c r="HU16" i="5"/>
  <c r="BL16" i="5"/>
  <c r="MC10" i="5"/>
  <c r="LS10" i="5"/>
  <c r="LI10" i="5"/>
  <c r="JT10" i="5"/>
  <c r="IE10" i="5"/>
  <c r="GP10" i="5"/>
  <c r="FB10" i="5"/>
  <c r="DM10" i="5"/>
  <c r="BW10" i="5"/>
  <c r="ML16" i="5"/>
  <c r="KX16" i="5"/>
  <c r="JI16" i="5"/>
  <c r="HT16" i="5"/>
  <c r="GE16" i="5"/>
  <c r="EP16" i="5"/>
  <c r="DB16" i="5"/>
  <c r="BK16" i="5"/>
  <c r="MB16" i="5"/>
  <c r="KM16" i="5"/>
  <c r="IY16" i="5"/>
  <c r="HJ16" i="5"/>
  <c r="FU16" i="5"/>
  <c r="EF16" i="5"/>
  <c r="CQ16" i="5"/>
  <c r="AZ16" i="5"/>
  <c r="LR16" i="5"/>
  <c r="KC16" i="5"/>
  <c r="IN16" i="5"/>
  <c r="GZ16" i="5"/>
  <c r="FK16" i="5"/>
  <c r="DV16" i="5"/>
  <c r="CG16" i="5"/>
  <c r="LH16" i="5"/>
  <c r="FA16" i="5"/>
  <c r="ML10" i="5"/>
  <c r="MB10" i="5"/>
  <c r="LR10" i="5"/>
  <c r="LH10" i="5"/>
  <c r="JS10" i="5"/>
  <c r="ID10" i="5"/>
  <c r="GO10" i="5"/>
  <c r="FA10" i="5"/>
  <c r="DL10" i="5"/>
  <c r="BV10" i="5"/>
  <c r="JS16" i="5"/>
  <c r="DL16" i="5"/>
  <c r="KX10" i="5"/>
  <c r="JI10" i="5"/>
  <c r="HT10" i="5"/>
  <c r="GE10" i="5"/>
  <c r="EP10" i="5"/>
  <c r="DB10" i="5"/>
  <c r="BK10" i="5"/>
  <c r="ID16" i="5"/>
  <c r="BV16" i="5"/>
  <c r="KM10" i="5"/>
  <c r="IY10" i="5"/>
  <c r="HJ10" i="5"/>
  <c r="FU10" i="5"/>
  <c r="EF10" i="5"/>
  <c r="CQ10" i="5"/>
  <c r="AZ10" i="5"/>
  <c r="GO16" i="5"/>
  <c r="KC10" i="5"/>
  <c r="IN10" i="5"/>
  <c r="GZ10" i="5"/>
  <c r="FK10" i="5"/>
  <c r="DV10" i="5"/>
  <c r="CG10" i="5"/>
  <c r="H11" i="4"/>
  <c r="LT16" i="5"/>
  <c r="KE16" i="5"/>
  <c r="IP16" i="5"/>
  <c r="HB16" i="5"/>
  <c r="FM16" i="5"/>
  <c r="DX16" i="5"/>
  <c r="CI16" i="5"/>
  <c r="LJ16" i="5"/>
  <c r="JU16" i="5"/>
  <c r="IF16" i="5"/>
  <c r="GQ16" i="5"/>
  <c r="FC16" i="5"/>
  <c r="DN16" i="5"/>
  <c r="BX16" i="5"/>
  <c r="MN16" i="5"/>
  <c r="KZ16" i="5"/>
  <c r="JK16" i="5"/>
  <c r="HV16" i="5"/>
  <c r="GG16" i="5"/>
  <c r="ER16" i="5"/>
  <c r="DD16" i="5"/>
  <c r="BM16" i="5"/>
  <c r="MD10" i="5"/>
  <c r="HL16" i="5"/>
  <c r="BB16" i="5"/>
  <c r="KO10" i="5"/>
  <c r="JA10" i="5"/>
  <c r="HL10" i="5"/>
  <c r="FW10" i="5"/>
  <c r="EH10" i="5"/>
  <c r="CS10" i="5"/>
  <c r="BB10" i="5"/>
  <c r="MD16" i="5"/>
  <c r="FW16" i="5"/>
  <c r="KE10" i="5"/>
  <c r="IP10" i="5"/>
  <c r="HB10" i="5"/>
  <c r="FM10" i="5"/>
  <c r="DX10" i="5"/>
  <c r="CI10" i="5"/>
  <c r="L11" i="4"/>
  <c r="KO16" i="5"/>
  <c r="EH16" i="5"/>
  <c r="LT10" i="5"/>
  <c r="LJ10" i="5"/>
  <c r="JU10" i="5"/>
  <c r="IF10" i="5"/>
  <c r="GQ10" i="5"/>
  <c r="FC10" i="5"/>
  <c r="DN10" i="5"/>
  <c r="BX10" i="5"/>
  <c r="JA16" i="5"/>
  <c r="CS16" i="5"/>
  <c r="MN10" i="5"/>
  <c r="KZ10" i="5"/>
  <c r="JK10" i="5"/>
  <c r="HV10" i="5"/>
  <c r="GG10" i="5"/>
  <c r="ER10" i="5"/>
  <c r="DD10" i="5"/>
  <c r="BM10" i="5"/>
  <c r="LG16" i="5"/>
  <c r="JR16" i="5"/>
  <c r="IC16" i="5"/>
  <c r="GN16" i="5"/>
  <c r="EZ16" i="5"/>
  <c r="DK16" i="5"/>
  <c r="BU16" i="5"/>
  <c r="MK16" i="5"/>
  <c r="KW16" i="5"/>
  <c r="JH16" i="5"/>
  <c r="HS16" i="5"/>
  <c r="GD16" i="5"/>
  <c r="EO16" i="5"/>
  <c r="DA16" i="5"/>
  <c r="BJ16" i="5"/>
  <c r="MA16" i="5"/>
  <c r="KL16" i="5"/>
  <c r="IX16" i="5"/>
  <c r="HI16" i="5"/>
  <c r="FT16" i="5"/>
  <c r="EE16" i="5"/>
  <c r="CP16" i="5"/>
  <c r="AY16" i="5"/>
  <c r="LQ10" i="5"/>
  <c r="KB16" i="5"/>
  <c r="DU16" i="5"/>
  <c r="KB10" i="5"/>
  <c r="IM10" i="5"/>
  <c r="GY10" i="5"/>
  <c r="FJ10" i="5"/>
  <c r="DU10" i="5"/>
  <c r="CF10" i="5"/>
  <c r="F11" i="4"/>
  <c r="IM16" i="5"/>
  <c r="CF16" i="5"/>
  <c r="MK10" i="5"/>
  <c r="MA10" i="5"/>
  <c r="LG10" i="5"/>
  <c r="JR10" i="5"/>
  <c r="IC10" i="5"/>
  <c r="GN10" i="5"/>
  <c r="EZ10" i="5"/>
  <c r="DK10" i="5"/>
  <c r="BU10" i="5"/>
  <c r="GY16" i="5"/>
  <c r="KW10" i="5"/>
  <c r="JH10" i="5"/>
  <c r="HS10" i="5"/>
  <c r="GD10" i="5"/>
  <c r="EO10" i="5"/>
  <c r="DA10" i="5"/>
  <c r="BJ10" i="5"/>
  <c r="LQ16" i="5"/>
  <c r="FJ16" i="5"/>
  <c r="KL10" i="5"/>
  <c r="IX10" i="5"/>
  <c r="HI10" i="5"/>
  <c r="FT10" i="5"/>
  <c r="EE10" i="5"/>
  <c r="CP10" i="5"/>
  <c r="AY10" i="5"/>
</calcChain>
</file>

<file path=xl/sharedStrings.xml><?xml version="1.0" encoding="utf-8"?>
<sst xmlns="http://schemas.openxmlformats.org/spreadsheetml/2006/main" count="988" uniqueCount="278">
  <si>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</si>
  <si>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</si>
  <si>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</si>
  <si>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</si>
  <si>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</si>
  <si>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</si>
  <si>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</si>
  <si>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</si>
  <si>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剰余金31,753千円は、令和2年度に「大仙市地球温暖化対策基金」に積み立て、地球温暖化対策を推進する事業等に活用する予定となっている。</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</si>
  <si>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</si>
  <si>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</si>
  <si>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</si>
  <si>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</si>
  <si>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</si>
  <si>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</si>
  <si>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</si>
  <si>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</si>
  <si>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</si>
  <si>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</si>
  <si>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</si>
  <si>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</si>
  <si>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</si>
  <si>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</si>
  <si>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</si>
  <si>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</si>
  <si>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</si>
  <si>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</si>
  <si>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</si>
  <si>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</si>
  <si>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</si>
  <si>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</si>
  <si>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</si>
  <si>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</si>
  <si>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</si>
  <si>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</si>
  <si>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</si>
  <si>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</si>
  <si>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</si>
  <si>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</si>
  <si>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</si>
  <si>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</si>
  <si>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</si>
  <si>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</si>
  <si>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</si>
  <si>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</si>
  <si>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</si>
  <si>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</si>
  <si>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</si>
  <si>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</si>
  <si>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</si>
  <si>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</si>
  <si>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</si>
  <si>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</si>
  <si>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</si>
  <si>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</si>
  <si>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</si>
  <si>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</si>
  <si>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</si>
  <si>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</si>
  <si>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</si>
  <si>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</si>
  <si>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</si>
  <si>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</si>
  <si>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</si>
  <si>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</si>
  <si>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</si>
  <si>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</si>
  <si>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</si>
  <si>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</si>
  <si>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</si>
  <si>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</si>
  <si>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</si>
  <si>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</si>
  <si>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</si>
  <si>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</si>
  <si>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</si>
  <si>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</si>
  <si>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</si>
  <si>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</si>
  <si>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</si>
  <si>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</si>
  <si>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</si>
  <si>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</si>
  <si>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</si>
  <si>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</si>
  <si>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</si>
  <si>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</si>
  <si>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</si>
  <si>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</si>
  <si>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</si>
  <si>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</si>
  <si>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</si>
  <si>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</si>
  <si>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</si>
  <si>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</si>
  <si>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</si>
  <si>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</si>
  <si>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</si>
  <si>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</si>
  <si>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</si>
  <si>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</si>
  <si>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</si>
  <si>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</si>
  <si>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</si>
  <si>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</si>
  <si>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</si>
  <si>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</si>
  <si>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</si>
  <si>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</si>
  <si>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</si>
  <si>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</si>
  <si>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</si>
  <si>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</si>
  <si>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</si>
  <si>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</si>
  <si>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</si>
  <si>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</si>
  <si>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</si>
  <si>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</si>
  <si>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</si>
  <si>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</si>
  <si>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052124</t>
  </si>
  <si>
    <t>47</t>
  </si>
  <si>
    <t>04</t>
  </si>
  <si>
    <t>0</t>
  </si>
  <si>
    <t>000</t>
  </si>
  <si>
    <t>秋田県　大仙市</t>
  </si>
  <si>
    <t>法非適用</t>
  </si>
  <si>
    <t>電気事業</t>
  </si>
  <si>
    <t>非設置</t>
  </si>
  <si>
    <t>該当数値なし</t>
  </si>
  <si>
    <t>-</t>
  </si>
  <si>
    <t>令和17年12月24日・令和20年12月24日　大仙市柏台太陽光発電所（第一発電所）、（第二発電所）・真木関根地区小水力発電施設</t>
  </si>
  <si>
    <t>無</t>
  </si>
  <si>
    <t>東北電力株式会社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</si>
  <si>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</si>
  <si>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</si>
  <si>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</si>
  <si>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</si>
  <si>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</si>
  <si>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</si>
  <si>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</si>
  <si>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</si>
  <si>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</si>
  <si>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</si>
  <si>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</si>
  <si>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</si>
  <si>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</si>
  <si>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</si>
  <si>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</si>
  <si>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</si>
  <si>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</si>
  <si>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</si>
  <si>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</si>
  <si>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</si>
  <si>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</si>
  <si>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</si>
  <si>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</si>
  <si>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</si>
  <si>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</si>
  <si>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</si>
  <si>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</si>
  <si>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</si>
  <si>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</si>
  <si>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</si>
  <si>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</si>
  <si>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</si>
  <si>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</si>
  <si>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</si>
  <si>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</si>
  <si>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</si>
  <si>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</si>
  <si>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</si>
  <si>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</si>
  <si>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</si>
  <si>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</si>
  <si>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</si>
  <si>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</si>
  <si>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</si>
  <si>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</si>
  <si>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</si>
  <si>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</si>
  <si>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</si>
  <si>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</si>
  <si>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</si>
  <si>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</si>
  <si>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</si>
  <si>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</si>
  <si>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</si>
  <si>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</si>
  <si>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</si>
  <si>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</si>
  <si>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</si>
  <si>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</si>
  <si>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</si>
  <si>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</si>
  <si>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</si>
  <si>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</si>
  <si>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</si>
  <si>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</si>
  <si>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</si>
  <si>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</si>
  <si>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</si>
  <si>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</si>
  <si>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</si>
  <si>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</si>
  <si>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</si>
  <si>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</si>
  <si>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</si>
  <si>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</si>
  <si>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</si>
  <si>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</si>
  <si>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</si>
  <si>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</si>
  <si>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</si>
  <si>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</si>
  <si>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</si>
  <si>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</si>
  <si>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</si>
  <si>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</si>
  <si>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</si>
  <si>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</si>
  <si>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</si>
  <si>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</si>
  <si>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</si>
  <si>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</si>
  <si>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</si>
  <si>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</si>
  <si>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</si>
  <si>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</si>
  <si>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</si>
  <si>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</si>
  <si>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</si>
  <si>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</si>
  <si>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</si>
  <si>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</si>
  <si>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</si>
  <si>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</si>
  <si>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</si>
  <si>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</si>
  <si>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</si>
  <si>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</si>
  <si>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</si>
  <si>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</si>
  <si>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</si>
  <si>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</si>
  <si>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</si>
  <si>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</si>
  <si>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</si>
  <si>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</si>
  <si>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</si>
  <si>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</si>
  <si>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</si>
  <si>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</si>
  <si>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</si>
  <si>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</si>
  <si>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</si>
  <si>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</si>
  <si>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</si>
  <si>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</si>
  <si>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</si>
  <si>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</si>
  <si>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</si>
  <si>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</si>
  <si>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</si>
  <si>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</si>
  <si>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</si>
  <si>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</si>
  <si>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</si>
  <si>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</si>
  <si>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</si>
  <si>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</si>
  <si>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</si>
  <si>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</si>
  <si>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</si>
  <si>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売電収益は「大仙市地球温暖化対策基金」に積み立て、地球温暖化対策を推進する事業等に活用する予定となっている。
　FIT収入割合が100％となっているが、FIT調達期間と包括的施設リース契約期間とが、ともに20年と同じであるため、事業経営上のリスクは低いものと考えられる。
　今後は、平成28年度に策定した経営戦略（平成28～37年度）に基づき、健全な経営に努める。</t>
    <phoneticPr fontId="5"/>
  </si>
  <si>
    <t>【収益的収支比率について】
　収益的収支比率は129.4％となっており、平均値は下回っているが黒字・赤字の目安となる100％を上回っている。
　比較的好天に恵まれ、年間日射量が前年比で9.8％上回ったことが、収益増加の要因となっている。
　なお、令和元年度は、一般会計からの繰入は行っていない。
【営業収支比率について】
　営業収支比率は129.4％となっている。収益的収支比率と同様に平均値は下回っているが黒字・赤字の目安となる100％を上回っている。
【供給原価について】
　供給原価は30,176.2円となっている。これは、収益的収支比率と同様の理由であり、前年度より減少した。
【ＥＢＩＴＤＡについて】
　ＥＢＩＴＤＡは32,297千円となっている。これは、収益的収支比率と同様の理由であり、前年度より増加した。</t>
    <rPh sb="90" eb="91">
      <t>ヒ</t>
    </rPh>
    <rPh sb="123" eb="124">
      <t>レイ</t>
    </rPh>
    <rPh sb="124" eb="125">
      <t>ワ</t>
    </rPh>
    <rPh sb="125" eb="126">
      <t>ガン</t>
    </rPh>
    <phoneticPr fontId="5"/>
  </si>
  <si>
    <t>【設備利用率について】
　設備利用率は17.5％となっている。比較的好天に恵まれ、年間日射量が前年比で9.8％上回ったことが、設備利用率増加の要因となっている。
【修繕費比率及び企業債残高対料金収入比率について】
　修繕費比率、企業債残高対料金収入比率ともに0％となっている。この事業は民間企業と20年間の包括的施設リース契約を締結しているため、修繕は民間業者が対応し、維持修繕費が発生することはない。さらに、リース料は売電収入を充当するため、地方債を発行する予定もない。
【ＦＩＴ収入割合】
　ＦＩＴ収入割合は100％となっており、平均値よりも高くなっている。前述のとおり、この事業は民間企業と20年間の包括的施設リース契約により発電施設を借り受け、実施しており、契約期間内に発電した電気については、全て固定価格買取制度を利用し、東北電力へ売電していることから、収入が減少するリスクは少ない。</t>
    <rPh sb="49" eb="50">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</si>
</sst>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100</c:v>
                </c:pt>
                <c:pt idx="1">
                  <c:v>124.2</c:v>
                </c:pt>
                <c:pt idx="2">
                  <c:v>105.1</c:v>
                </c:pt>
                <c:pt idx="3">
                  <c:v>119.6</c:v>
                </c:pt>
                <c:pt idx="4">
                  <c:v>129.4</c:v>
                </c:pt>
              </c:numCache>
            </c:numRef>
          </c:val>
          <c:extLst xmlns:c16r2="http://schemas.microsoft.com/office/drawing/2015/06/chart">
            <c:ext xmlns:c16="http://schemas.microsoft.com/office/drawing/2014/chart" uri="{C3380CC4-5D6E-409C-BE32-E72D297353CC}">
              <c16:uniqueId val="{00000000-730A-4DAF-8ECF-ABFDB789F76A}"/>
            </c:ext>
          </c:extLst>
        </c:ser>
        <c:dLbls>
          <c:showLegendKey val="0"/>
          <c:showVal val="0"/>
          <c:showCatName val="0"/>
          <c:showSerName val="0"/>
          <c:showPercent val="0"/>
          <c:showBubbleSize val="0"/>
        </c:dLbls>
        <c:gapWidth val="180"/>
        <c:overlap val="-90"/>
        <c:axId val="68564096"/>
        <c:axId val="6856563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118.8</c:v>
                </c:pt>
                <c:pt idx="1">
                  <c:v>88.8</c:v>
                </c:pt>
                <c:pt idx="2">
                  <c:v>121.3</c:v>
                </c:pt>
                <c:pt idx="3">
                  <c:v>123.2</c:v>
                </c:pt>
                <c:pt idx="4">
                  <c:v>134.69999999999999</c:v>
                </c:pt>
              </c:numCache>
            </c:numRef>
          </c:val>
          <c:smooth val="0"/>
          <c:extLst xmlns:c16r2="http://schemas.microsoft.com/office/drawing/2015/06/chart">
            <c:ext xmlns:c16="http://schemas.microsoft.com/office/drawing/2014/chart" uri="{C3380CC4-5D6E-409C-BE32-E72D297353CC}">
              <c16:uniqueId val="{00000001-730A-4DAF-8ECF-ABFDB789F76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30A-4DAF-8ECF-ABFDB789F76A}"/>
            </c:ext>
          </c:extLst>
        </c:ser>
        <c:dLbls>
          <c:showLegendKey val="0"/>
          <c:showVal val="0"/>
          <c:showCatName val="0"/>
          <c:showSerName val="0"/>
          <c:showPercent val="0"/>
          <c:showBubbleSize val="0"/>
        </c:dLbls>
        <c:marker val="1"/>
        <c:smooth val="0"/>
        <c:axId val="68564096"/>
        <c:axId val="68565632"/>
      </c:lineChart>
      <c:catAx>
        <c:axId val="68564096"/>
        <c:scaling>
          <c:orientation val="minMax"/>
        </c:scaling>
        <c:delete val="0"/>
        <c:axPos val="b"/>
        <c:numFmt formatCode="General" sourceLinked="1"/>
        <c:majorTickMark val="none"/>
        <c:minorTickMark val="none"/>
        <c:tickLblPos val="none"/>
        <c:crossAx val="68565632"/>
        <c:crosses val="autoZero"/>
        <c:auto val="0"/>
        <c:lblAlgn val="ctr"/>
        <c:lblOffset val="100"/>
        <c:noMultiLvlLbl val="1"/>
      </c:catAx>
      <c:valAx>
        <c:axId val="68565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85640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42.1</c:v>
                </c:pt>
                <c:pt idx="1">
                  <c:v>124.2</c:v>
                </c:pt>
                <c:pt idx="2">
                  <c:v>105.1</c:v>
                </c:pt>
                <c:pt idx="3">
                  <c:v>119.6</c:v>
                </c:pt>
                <c:pt idx="4">
                  <c:v>129.4</c:v>
                </c:pt>
              </c:numCache>
            </c:numRef>
          </c:val>
          <c:extLst xmlns:c16r2="http://schemas.microsoft.com/office/drawing/2015/06/chart">
            <c:ext xmlns:c16="http://schemas.microsoft.com/office/drawing/2014/chart" uri="{C3380CC4-5D6E-409C-BE32-E72D297353CC}">
              <c16:uniqueId val="{00000000-5779-49C0-9ED3-02EDFB717FEA}"/>
            </c:ext>
          </c:extLst>
        </c:ser>
        <c:dLbls>
          <c:showLegendKey val="0"/>
          <c:showVal val="0"/>
          <c:showCatName val="0"/>
          <c:showSerName val="0"/>
          <c:showPercent val="0"/>
          <c:showBubbleSize val="0"/>
        </c:dLbls>
        <c:gapWidth val="180"/>
        <c:overlap val="-90"/>
        <c:axId val="68819200"/>
        <c:axId val="6882918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255.4</c:v>
                </c:pt>
                <c:pt idx="1">
                  <c:v>269.8</c:v>
                </c:pt>
                <c:pt idx="2">
                  <c:v>247.9</c:v>
                </c:pt>
                <c:pt idx="3">
                  <c:v>240.1</c:v>
                </c:pt>
                <c:pt idx="4">
                  <c:v>255.5</c:v>
                </c:pt>
              </c:numCache>
            </c:numRef>
          </c:val>
          <c:smooth val="0"/>
          <c:extLst xmlns:c16r2="http://schemas.microsoft.com/office/drawing/2015/06/chart">
            <c:ext xmlns:c16="http://schemas.microsoft.com/office/drawing/2014/chart" uri="{C3380CC4-5D6E-409C-BE32-E72D297353CC}">
              <c16:uniqueId val="{00000001-5779-49C0-9ED3-02EDFB717FEA}"/>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779-49C0-9ED3-02EDFB717FEA}"/>
            </c:ext>
          </c:extLst>
        </c:ser>
        <c:dLbls>
          <c:showLegendKey val="0"/>
          <c:showVal val="0"/>
          <c:showCatName val="0"/>
          <c:showSerName val="0"/>
          <c:showPercent val="0"/>
          <c:showBubbleSize val="0"/>
        </c:dLbls>
        <c:marker val="1"/>
        <c:smooth val="0"/>
        <c:axId val="68819200"/>
        <c:axId val="68829184"/>
      </c:lineChart>
      <c:catAx>
        <c:axId val="68819200"/>
        <c:scaling>
          <c:orientation val="minMax"/>
        </c:scaling>
        <c:delete val="0"/>
        <c:axPos val="b"/>
        <c:numFmt formatCode="General" sourceLinked="1"/>
        <c:majorTickMark val="none"/>
        <c:minorTickMark val="none"/>
        <c:tickLblPos val="none"/>
        <c:crossAx val="68829184"/>
        <c:crosses val="autoZero"/>
        <c:auto val="0"/>
        <c:lblAlgn val="ctr"/>
        <c:lblOffset val="100"/>
        <c:noMultiLvlLbl val="1"/>
      </c:catAx>
      <c:valAx>
        <c:axId val="68829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8819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8B-4538-89A1-197EEBF105B1}"/>
            </c:ext>
          </c:extLst>
        </c:ser>
        <c:dLbls>
          <c:showLegendKey val="0"/>
          <c:showVal val="0"/>
          <c:showCatName val="0"/>
          <c:showSerName val="0"/>
          <c:showPercent val="0"/>
          <c:showBubbleSize val="0"/>
        </c:dLbls>
        <c:gapWidth val="180"/>
        <c:overlap val="-90"/>
        <c:axId val="68861312"/>
        <c:axId val="68863104"/>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8B-4538-89A1-197EEBF105B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F58B-4538-89A1-197EEBF105B1}"/>
            </c:ext>
          </c:extLst>
        </c:ser>
        <c:dLbls>
          <c:showLegendKey val="0"/>
          <c:showVal val="0"/>
          <c:showCatName val="0"/>
          <c:showSerName val="0"/>
          <c:showPercent val="0"/>
          <c:showBubbleSize val="0"/>
        </c:dLbls>
        <c:marker val="1"/>
        <c:smooth val="0"/>
        <c:axId val="68861312"/>
        <c:axId val="68863104"/>
      </c:lineChart>
      <c:catAx>
        <c:axId val="68861312"/>
        <c:scaling>
          <c:orientation val="minMax"/>
        </c:scaling>
        <c:delete val="0"/>
        <c:axPos val="b"/>
        <c:numFmt formatCode="General" sourceLinked="1"/>
        <c:majorTickMark val="none"/>
        <c:minorTickMark val="none"/>
        <c:tickLblPos val="none"/>
        <c:crossAx val="68863104"/>
        <c:crosses val="autoZero"/>
        <c:auto val="0"/>
        <c:lblAlgn val="ctr"/>
        <c:lblOffset val="100"/>
        <c:noMultiLvlLbl val="1"/>
      </c:catAx>
      <c:valAx>
        <c:axId val="68863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8861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92013.7</c:v>
                </c:pt>
                <c:pt idx="1">
                  <c:v>31358.7</c:v>
                </c:pt>
                <c:pt idx="2">
                  <c:v>37008.9</c:v>
                </c:pt>
                <c:pt idx="3">
                  <c:v>32519.5</c:v>
                </c:pt>
                <c:pt idx="4">
                  <c:v>30176.2</c:v>
                </c:pt>
              </c:numCache>
            </c:numRef>
          </c:val>
          <c:extLst xmlns:c16r2="http://schemas.microsoft.com/office/drawing/2015/06/chart">
            <c:ext xmlns:c16="http://schemas.microsoft.com/office/drawing/2014/chart" uri="{C3380CC4-5D6E-409C-BE32-E72D297353CC}">
              <c16:uniqueId val="{00000000-A310-4947-ACA1-246519F7F4E3}"/>
            </c:ext>
          </c:extLst>
        </c:ser>
        <c:dLbls>
          <c:showLegendKey val="0"/>
          <c:showVal val="0"/>
          <c:showCatName val="0"/>
          <c:showSerName val="0"/>
          <c:showPercent val="0"/>
          <c:showBubbleSize val="0"/>
        </c:dLbls>
        <c:gapWidth val="180"/>
        <c:overlap val="-90"/>
        <c:axId val="98203904"/>
        <c:axId val="9821427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18815.8</c:v>
                </c:pt>
                <c:pt idx="1">
                  <c:v>22847.9</c:v>
                </c:pt>
                <c:pt idx="2">
                  <c:v>19199</c:v>
                </c:pt>
                <c:pt idx="3">
                  <c:v>19830.400000000001</c:v>
                </c:pt>
                <c:pt idx="4">
                  <c:v>19066.3</c:v>
                </c:pt>
              </c:numCache>
            </c:numRef>
          </c:val>
          <c:smooth val="0"/>
          <c:extLst xmlns:c16r2="http://schemas.microsoft.com/office/drawing/2015/06/chart">
            <c:ext xmlns:c16="http://schemas.microsoft.com/office/drawing/2014/chart" uri="{C3380CC4-5D6E-409C-BE32-E72D297353CC}">
              <c16:uniqueId val="{00000001-A310-4947-ACA1-246519F7F4E3}"/>
            </c:ext>
          </c:extLst>
        </c:ser>
        <c:dLbls>
          <c:showLegendKey val="0"/>
          <c:showVal val="0"/>
          <c:showCatName val="0"/>
          <c:showSerName val="0"/>
          <c:showPercent val="0"/>
          <c:showBubbleSize val="0"/>
        </c:dLbls>
        <c:marker val="1"/>
        <c:smooth val="0"/>
        <c:axId val="98203904"/>
        <c:axId val="98214272"/>
      </c:lineChart>
      <c:catAx>
        <c:axId val="98203904"/>
        <c:scaling>
          <c:orientation val="minMax"/>
        </c:scaling>
        <c:delete val="0"/>
        <c:axPos val="b"/>
        <c:numFmt formatCode="General" sourceLinked="1"/>
        <c:majorTickMark val="none"/>
        <c:minorTickMark val="none"/>
        <c:tickLblPos val="none"/>
        <c:crossAx val="98214272"/>
        <c:crosses val="autoZero"/>
        <c:auto val="0"/>
        <c:lblAlgn val="ctr"/>
        <c:lblOffset val="100"/>
        <c:noMultiLvlLbl val="1"/>
      </c:catAx>
      <c:valAx>
        <c:axId val="98214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203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-15603</c:v>
                </c:pt>
                <c:pt idx="1">
                  <c:v>26028</c:v>
                </c:pt>
                <c:pt idx="2">
                  <c:v>5485</c:v>
                </c:pt>
                <c:pt idx="3">
                  <c:v>21063</c:v>
                </c:pt>
                <c:pt idx="4">
                  <c:v>32297</c:v>
                </c:pt>
              </c:numCache>
            </c:numRef>
          </c:val>
          <c:extLst xmlns:c16r2="http://schemas.microsoft.com/office/drawing/2015/06/chart">
            <c:ext xmlns:c16="http://schemas.microsoft.com/office/drawing/2014/chart" uri="{C3380CC4-5D6E-409C-BE32-E72D297353CC}">
              <c16:uniqueId val="{00000000-0127-49E8-8B63-6CE1A49239CC}"/>
            </c:ext>
          </c:extLst>
        </c:ser>
        <c:dLbls>
          <c:showLegendKey val="0"/>
          <c:showVal val="0"/>
          <c:showCatName val="0"/>
          <c:showSerName val="0"/>
          <c:showPercent val="0"/>
          <c:showBubbleSize val="0"/>
        </c:dLbls>
        <c:gapWidth val="180"/>
        <c:overlap val="-90"/>
        <c:axId val="98241536"/>
        <c:axId val="982437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37685</c:v>
                </c:pt>
                <c:pt idx="1">
                  <c:v>2390</c:v>
                </c:pt>
                <c:pt idx="2">
                  <c:v>32739</c:v>
                </c:pt>
                <c:pt idx="3">
                  <c:v>34140</c:v>
                </c:pt>
                <c:pt idx="4">
                  <c:v>33434</c:v>
                </c:pt>
              </c:numCache>
            </c:numRef>
          </c:val>
          <c:smooth val="0"/>
          <c:extLst xmlns:c16r2="http://schemas.microsoft.com/office/drawing/2015/06/chart">
            <c:ext xmlns:c16="http://schemas.microsoft.com/office/drawing/2014/chart" uri="{C3380CC4-5D6E-409C-BE32-E72D297353CC}">
              <c16:uniqueId val="{00000001-0127-49E8-8B63-6CE1A49239CC}"/>
            </c:ext>
          </c:extLst>
        </c:ser>
        <c:dLbls>
          <c:showLegendKey val="0"/>
          <c:showVal val="0"/>
          <c:showCatName val="0"/>
          <c:showSerName val="0"/>
          <c:showPercent val="0"/>
          <c:showBubbleSize val="0"/>
        </c:dLbls>
        <c:marker val="1"/>
        <c:smooth val="0"/>
        <c:axId val="98241536"/>
        <c:axId val="98243712"/>
      </c:lineChart>
      <c:catAx>
        <c:axId val="98241536"/>
        <c:scaling>
          <c:orientation val="minMax"/>
        </c:scaling>
        <c:delete val="0"/>
        <c:axPos val="b"/>
        <c:numFmt formatCode="General" sourceLinked="1"/>
        <c:majorTickMark val="none"/>
        <c:minorTickMark val="none"/>
        <c:tickLblPos val="none"/>
        <c:crossAx val="98243712"/>
        <c:crosses val="autoZero"/>
        <c:auto val="0"/>
        <c:lblAlgn val="ctr"/>
        <c:lblOffset val="100"/>
        <c:noMultiLvlLbl val="1"/>
      </c:catAx>
      <c:valAx>
        <c:axId val="982437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824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1.4</c:v>
                </c:pt>
                <c:pt idx="1">
                  <c:v>16.600000000000001</c:v>
                </c:pt>
                <c:pt idx="2">
                  <c:v>14.1</c:v>
                </c:pt>
                <c:pt idx="3">
                  <c:v>16</c:v>
                </c:pt>
                <c:pt idx="4">
                  <c:v>17.5</c:v>
                </c:pt>
              </c:numCache>
            </c:numRef>
          </c:val>
          <c:extLst xmlns:c16r2="http://schemas.microsoft.com/office/drawing/2015/06/chart">
            <c:ext xmlns:c16="http://schemas.microsoft.com/office/drawing/2014/chart" uri="{C3380CC4-5D6E-409C-BE32-E72D297353CC}">
              <c16:uniqueId val="{00000000-A857-42C5-8A69-2DEAF7F56E9B}"/>
            </c:ext>
          </c:extLst>
        </c:ser>
        <c:dLbls>
          <c:showLegendKey val="0"/>
          <c:showVal val="0"/>
          <c:showCatName val="0"/>
          <c:showSerName val="0"/>
          <c:showPercent val="0"/>
          <c:showBubbleSize val="0"/>
        </c:dLbls>
        <c:gapWidth val="180"/>
        <c:overlap val="-90"/>
        <c:axId val="99687040"/>
        <c:axId val="996933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32.4</c:v>
                </c:pt>
                <c:pt idx="1">
                  <c:v>36.4</c:v>
                </c:pt>
                <c:pt idx="2">
                  <c:v>31.6</c:v>
                </c:pt>
                <c:pt idx="3">
                  <c:v>31.6</c:v>
                </c:pt>
                <c:pt idx="4">
                  <c:v>30.1</c:v>
                </c:pt>
              </c:numCache>
            </c:numRef>
          </c:val>
          <c:smooth val="0"/>
          <c:extLst xmlns:c16r2="http://schemas.microsoft.com/office/drawing/2015/06/chart">
            <c:ext xmlns:c16="http://schemas.microsoft.com/office/drawing/2014/chart" uri="{C3380CC4-5D6E-409C-BE32-E72D297353CC}">
              <c16:uniqueId val="{00000001-A857-42C5-8A69-2DEAF7F56E9B}"/>
            </c:ext>
          </c:extLst>
        </c:ser>
        <c:dLbls>
          <c:showLegendKey val="0"/>
          <c:showVal val="0"/>
          <c:showCatName val="0"/>
          <c:showSerName val="0"/>
          <c:showPercent val="0"/>
          <c:showBubbleSize val="0"/>
        </c:dLbls>
        <c:marker val="1"/>
        <c:smooth val="0"/>
        <c:axId val="99687040"/>
        <c:axId val="99693312"/>
      </c:lineChart>
      <c:catAx>
        <c:axId val="99687040"/>
        <c:scaling>
          <c:orientation val="minMax"/>
        </c:scaling>
        <c:delete val="0"/>
        <c:axPos val="b"/>
        <c:numFmt formatCode="General" sourceLinked="1"/>
        <c:majorTickMark val="none"/>
        <c:minorTickMark val="none"/>
        <c:tickLblPos val="none"/>
        <c:crossAx val="99693312"/>
        <c:crosses val="autoZero"/>
        <c:auto val="0"/>
        <c:lblAlgn val="ctr"/>
        <c:lblOffset val="100"/>
        <c:noMultiLvlLbl val="1"/>
      </c:catAx>
      <c:valAx>
        <c:axId val="99693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687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0FF-4806-B8CF-3166F3D39BA6}"/>
            </c:ext>
          </c:extLst>
        </c:ser>
        <c:dLbls>
          <c:showLegendKey val="0"/>
          <c:showVal val="0"/>
          <c:showCatName val="0"/>
          <c:showSerName val="0"/>
          <c:showPercent val="0"/>
          <c:showBubbleSize val="0"/>
        </c:dLbls>
        <c:gapWidth val="180"/>
        <c:overlap val="-90"/>
        <c:axId val="99731328"/>
        <c:axId val="9974169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10.1</c:v>
                </c:pt>
                <c:pt idx="1">
                  <c:v>8.3000000000000007</c:v>
                </c:pt>
                <c:pt idx="2">
                  <c:v>7.1</c:v>
                </c:pt>
                <c:pt idx="3">
                  <c:v>7.3</c:v>
                </c:pt>
                <c:pt idx="4">
                  <c:v>5.4</c:v>
                </c:pt>
              </c:numCache>
            </c:numRef>
          </c:val>
          <c:smooth val="0"/>
          <c:extLst xmlns:c16r2="http://schemas.microsoft.com/office/drawing/2015/06/chart">
            <c:ext xmlns:c16="http://schemas.microsoft.com/office/drawing/2014/chart" uri="{C3380CC4-5D6E-409C-BE32-E72D297353CC}">
              <c16:uniqueId val="{00000001-D0FF-4806-B8CF-3166F3D39BA6}"/>
            </c:ext>
          </c:extLst>
        </c:ser>
        <c:dLbls>
          <c:showLegendKey val="0"/>
          <c:showVal val="0"/>
          <c:showCatName val="0"/>
          <c:showSerName val="0"/>
          <c:showPercent val="0"/>
          <c:showBubbleSize val="0"/>
        </c:dLbls>
        <c:marker val="1"/>
        <c:smooth val="0"/>
        <c:axId val="99731328"/>
        <c:axId val="99741696"/>
      </c:lineChart>
      <c:catAx>
        <c:axId val="99731328"/>
        <c:scaling>
          <c:orientation val="minMax"/>
        </c:scaling>
        <c:delete val="0"/>
        <c:axPos val="b"/>
        <c:numFmt formatCode="General" sourceLinked="1"/>
        <c:majorTickMark val="none"/>
        <c:minorTickMark val="none"/>
        <c:tickLblPos val="none"/>
        <c:crossAx val="99741696"/>
        <c:crosses val="autoZero"/>
        <c:auto val="0"/>
        <c:lblAlgn val="ctr"/>
        <c:lblOffset val="100"/>
        <c:noMultiLvlLbl val="1"/>
      </c:catAx>
      <c:valAx>
        <c:axId val="99741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73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3DC-402D-94F7-A77FE4B672A1}"/>
            </c:ext>
          </c:extLst>
        </c:ser>
        <c:dLbls>
          <c:showLegendKey val="0"/>
          <c:showVal val="0"/>
          <c:showCatName val="0"/>
          <c:showSerName val="0"/>
          <c:showPercent val="0"/>
          <c:showBubbleSize val="0"/>
        </c:dLbls>
        <c:gapWidth val="180"/>
        <c:overlap val="-90"/>
        <c:axId val="99752960"/>
        <c:axId val="99787904"/>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106.3</c:v>
                </c:pt>
                <c:pt idx="1">
                  <c:v>110.5</c:v>
                </c:pt>
                <c:pt idx="2">
                  <c:v>156.5</c:v>
                </c:pt>
                <c:pt idx="3">
                  <c:v>157.6</c:v>
                </c:pt>
                <c:pt idx="4">
                  <c:v>173.7</c:v>
                </c:pt>
              </c:numCache>
            </c:numRef>
          </c:val>
          <c:smooth val="0"/>
          <c:extLst xmlns:c16r2="http://schemas.microsoft.com/office/drawing/2015/06/chart">
            <c:ext xmlns:c16="http://schemas.microsoft.com/office/drawing/2014/chart" uri="{C3380CC4-5D6E-409C-BE32-E72D297353CC}">
              <c16:uniqueId val="{00000001-03DC-402D-94F7-A77FE4B672A1}"/>
            </c:ext>
          </c:extLst>
        </c:ser>
        <c:dLbls>
          <c:showLegendKey val="0"/>
          <c:showVal val="0"/>
          <c:showCatName val="0"/>
          <c:showSerName val="0"/>
          <c:showPercent val="0"/>
          <c:showBubbleSize val="0"/>
        </c:dLbls>
        <c:marker val="1"/>
        <c:smooth val="0"/>
        <c:axId val="99752960"/>
        <c:axId val="99787904"/>
      </c:lineChart>
      <c:catAx>
        <c:axId val="99752960"/>
        <c:scaling>
          <c:orientation val="minMax"/>
        </c:scaling>
        <c:delete val="0"/>
        <c:axPos val="b"/>
        <c:numFmt formatCode="General" sourceLinked="1"/>
        <c:majorTickMark val="none"/>
        <c:minorTickMark val="none"/>
        <c:tickLblPos val="none"/>
        <c:crossAx val="99787904"/>
        <c:crosses val="autoZero"/>
        <c:auto val="0"/>
        <c:lblAlgn val="ctr"/>
        <c:lblOffset val="100"/>
        <c:noMultiLvlLbl val="1"/>
      </c:catAx>
      <c:valAx>
        <c:axId val="9978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752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29-49DE-92A1-6339C12D0AD4}"/>
            </c:ext>
          </c:extLst>
        </c:ser>
        <c:dLbls>
          <c:showLegendKey val="0"/>
          <c:showVal val="0"/>
          <c:showCatName val="0"/>
          <c:showSerName val="0"/>
          <c:showPercent val="0"/>
          <c:showBubbleSize val="0"/>
        </c:dLbls>
        <c:gapWidth val="180"/>
        <c:overlap val="-90"/>
        <c:axId val="99428608"/>
        <c:axId val="99434880"/>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29-49DE-92A1-6339C12D0AD4}"/>
            </c:ext>
          </c:extLst>
        </c:ser>
        <c:dLbls>
          <c:showLegendKey val="0"/>
          <c:showVal val="0"/>
          <c:showCatName val="0"/>
          <c:showSerName val="0"/>
          <c:showPercent val="0"/>
          <c:showBubbleSize val="0"/>
        </c:dLbls>
        <c:marker val="1"/>
        <c:smooth val="0"/>
        <c:axId val="99428608"/>
        <c:axId val="99434880"/>
      </c:lineChart>
      <c:catAx>
        <c:axId val="99428608"/>
        <c:scaling>
          <c:orientation val="minMax"/>
        </c:scaling>
        <c:delete val="0"/>
        <c:axPos val="b"/>
        <c:numFmt formatCode="General" sourceLinked="1"/>
        <c:majorTickMark val="none"/>
        <c:minorTickMark val="none"/>
        <c:tickLblPos val="none"/>
        <c:crossAx val="99434880"/>
        <c:crosses val="autoZero"/>
        <c:auto val="0"/>
        <c:lblAlgn val="ctr"/>
        <c:lblOffset val="100"/>
        <c:noMultiLvlLbl val="1"/>
      </c:catAx>
      <c:valAx>
        <c:axId val="99434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94286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6EB-4C08-8DE2-F8663FD6DF3F}"/>
            </c:ext>
          </c:extLst>
        </c:ser>
        <c:dLbls>
          <c:showLegendKey val="0"/>
          <c:showVal val="0"/>
          <c:showCatName val="0"/>
          <c:showSerName val="0"/>
          <c:showPercent val="0"/>
          <c:showBubbleSize val="0"/>
        </c:dLbls>
        <c:gapWidth val="180"/>
        <c:overlap val="-90"/>
        <c:axId val="99468800"/>
        <c:axId val="9947072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71</c:v>
                </c:pt>
                <c:pt idx="1">
                  <c:v>74.2</c:v>
                </c:pt>
                <c:pt idx="2">
                  <c:v>86.8</c:v>
                </c:pt>
                <c:pt idx="3">
                  <c:v>82.8</c:v>
                </c:pt>
                <c:pt idx="4">
                  <c:v>82.6</c:v>
                </c:pt>
              </c:numCache>
            </c:numRef>
          </c:val>
          <c:smooth val="0"/>
          <c:extLst xmlns:c16r2="http://schemas.microsoft.com/office/drawing/2015/06/chart">
            <c:ext xmlns:c16="http://schemas.microsoft.com/office/drawing/2014/chart" uri="{C3380CC4-5D6E-409C-BE32-E72D297353CC}">
              <c16:uniqueId val="{00000001-D6EB-4C08-8DE2-F8663FD6DF3F}"/>
            </c:ext>
          </c:extLst>
        </c:ser>
        <c:dLbls>
          <c:showLegendKey val="0"/>
          <c:showVal val="0"/>
          <c:showCatName val="0"/>
          <c:showSerName val="0"/>
          <c:showPercent val="0"/>
          <c:showBubbleSize val="0"/>
        </c:dLbls>
        <c:marker val="1"/>
        <c:smooth val="0"/>
        <c:axId val="99468800"/>
        <c:axId val="99470720"/>
      </c:lineChart>
      <c:catAx>
        <c:axId val="99468800"/>
        <c:scaling>
          <c:orientation val="minMax"/>
        </c:scaling>
        <c:delete val="0"/>
        <c:axPos val="b"/>
        <c:numFmt formatCode="General" sourceLinked="1"/>
        <c:majorTickMark val="none"/>
        <c:minorTickMark val="none"/>
        <c:tickLblPos val="none"/>
        <c:crossAx val="99470720"/>
        <c:crosses val="autoZero"/>
        <c:auto val="0"/>
        <c:lblAlgn val="ctr"/>
        <c:lblOffset val="100"/>
        <c:noMultiLvlLbl val="1"/>
      </c:catAx>
      <c:valAx>
        <c:axId val="9947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468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15.9</c:v>
                </c:pt>
              </c:numCache>
            </c:numRef>
          </c:val>
          <c:extLst xmlns:c16r2="http://schemas.microsoft.com/office/drawing/2015/06/chart">
            <c:ext xmlns:c16="http://schemas.microsoft.com/office/drawing/2014/chart" uri="{C3380CC4-5D6E-409C-BE32-E72D297353CC}">
              <c16:uniqueId val="{00000000-61E4-4D1C-93B5-A4CD91CD41B4}"/>
            </c:ext>
          </c:extLst>
        </c:ser>
        <c:dLbls>
          <c:showLegendKey val="0"/>
          <c:showVal val="0"/>
          <c:showCatName val="0"/>
          <c:showSerName val="0"/>
          <c:showPercent val="0"/>
          <c:showBubbleSize val="0"/>
        </c:dLbls>
        <c:gapWidth val="180"/>
        <c:overlap val="-90"/>
        <c:axId val="99521280"/>
        <c:axId val="9952320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61.8</c:v>
                </c:pt>
                <c:pt idx="1">
                  <c:v>61.6</c:v>
                </c:pt>
                <c:pt idx="2">
                  <c:v>57.7</c:v>
                </c:pt>
                <c:pt idx="3">
                  <c:v>57.6</c:v>
                </c:pt>
                <c:pt idx="4">
                  <c:v>60.4</c:v>
                </c:pt>
              </c:numCache>
            </c:numRef>
          </c:val>
          <c:smooth val="0"/>
          <c:extLst xmlns:c16r2="http://schemas.microsoft.com/office/drawing/2015/06/chart">
            <c:ext xmlns:c16="http://schemas.microsoft.com/office/drawing/2014/chart" uri="{C3380CC4-5D6E-409C-BE32-E72D297353CC}">
              <c16:uniqueId val="{00000001-61E4-4D1C-93B5-A4CD91CD41B4}"/>
            </c:ext>
          </c:extLst>
        </c:ser>
        <c:dLbls>
          <c:showLegendKey val="0"/>
          <c:showVal val="0"/>
          <c:showCatName val="0"/>
          <c:showSerName val="0"/>
          <c:showPercent val="0"/>
          <c:showBubbleSize val="0"/>
        </c:dLbls>
        <c:marker val="1"/>
        <c:smooth val="0"/>
        <c:axId val="99521280"/>
        <c:axId val="99523200"/>
      </c:lineChart>
      <c:catAx>
        <c:axId val="99521280"/>
        <c:scaling>
          <c:orientation val="minMax"/>
        </c:scaling>
        <c:delete val="0"/>
        <c:axPos val="b"/>
        <c:numFmt formatCode="General" sourceLinked="1"/>
        <c:majorTickMark val="none"/>
        <c:minorTickMark val="none"/>
        <c:tickLblPos val="none"/>
        <c:crossAx val="99523200"/>
        <c:crosses val="autoZero"/>
        <c:auto val="0"/>
        <c:lblAlgn val="ctr"/>
        <c:lblOffset val="100"/>
        <c:noMultiLvlLbl val="1"/>
      </c:catAx>
      <c:valAx>
        <c:axId val="99523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521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38C8-4F8E-8492-54026AF9DDBF}"/>
            </c:ext>
          </c:extLst>
        </c:ser>
        <c:dLbls>
          <c:showLegendKey val="0"/>
          <c:showVal val="0"/>
          <c:showCatName val="0"/>
          <c:showSerName val="0"/>
          <c:showPercent val="0"/>
          <c:showBubbleSize val="0"/>
        </c:dLbls>
        <c:gapWidth val="180"/>
        <c:overlap val="-90"/>
        <c:axId val="99557376"/>
        <c:axId val="9955929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8.6999999999999993</c:v>
                </c:pt>
                <c:pt idx="1">
                  <c:v>6.4</c:v>
                </c:pt>
                <c:pt idx="2">
                  <c:v>5.4</c:v>
                </c:pt>
                <c:pt idx="3">
                  <c:v>8.6999999999999993</c:v>
                </c:pt>
                <c:pt idx="4">
                  <c:v>16.5</c:v>
                </c:pt>
              </c:numCache>
            </c:numRef>
          </c:val>
          <c:smooth val="0"/>
          <c:extLst xmlns:c16r2="http://schemas.microsoft.com/office/drawing/2015/06/chart">
            <c:ext xmlns:c16="http://schemas.microsoft.com/office/drawing/2014/chart" uri="{C3380CC4-5D6E-409C-BE32-E72D297353CC}">
              <c16:uniqueId val="{00000001-38C8-4F8E-8492-54026AF9DDBF}"/>
            </c:ext>
          </c:extLst>
        </c:ser>
        <c:dLbls>
          <c:showLegendKey val="0"/>
          <c:showVal val="0"/>
          <c:showCatName val="0"/>
          <c:showSerName val="0"/>
          <c:showPercent val="0"/>
          <c:showBubbleSize val="0"/>
        </c:dLbls>
        <c:marker val="1"/>
        <c:smooth val="0"/>
        <c:axId val="99557376"/>
        <c:axId val="99559296"/>
      </c:lineChart>
      <c:catAx>
        <c:axId val="99557376"/>
        <c:scaling>
          <c:orientation val="minMax"/>
        </c:scaling>
        <c:delete val="0"/>
        <c:axPos val="b"/>
        <c:numFmt formatCode="General" sourceLinked="1"/>
        <c:majorTickMark val="none"/>
        <c:minorTickMark val="none"/>
        <c:tickLblPos val="none"/>
        <c:crossAx val="99559296"/>
        <c:crosses val="autoZero"/>
        <c:auto val="0"/>
        <c:lblAlgn val="ctr"/>
        <c:lblOffset val="100"/>
        <c:noMultiLvlLbl val="1"/>
      </c:catAx>
      <c:valAx>
        <c:axId val="99559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557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D46-4BEA-BC7D-45B67E2A5428}"/>
            </c:ext>
          </c:extLst>
        </c:ser>
        <c:dLbls>
          <c:showLegendKey val="0"/>
          <c:showVal val="0"/>
          <c:showCatName val="0"/>
          <c:showSerName val="0"/>
          <c:showPercent val="0"/>
          <c:showBubbleSize val="0"/>
        </c:dLbls>
        <c:gapWidth val="180"/>
        <c:overlap val="-90"/>
        <c:axId val="99601408"/>
        <c:axId val="9960358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351.4</c:v>
                </c:pt>
                <c:pt idx="1">
                  <c:v>390.3</c:v>
                </c:pt>
                <c:pt idx="2">
                  <c:v>394.9</c:v>
                </c:pt>
                <c:pt idx="3">
                  <c:v>375</c:v>
                </c:pt>
                <c:pt idx="4">
                  <c:v>314.5</c:v>
                </c:pt>
              </c:numCache>
            </c:numRef>
          </c:val>
          <c:smooth val="0"/>
          <c:extLst xmlns:c16r2="http://schemas.microsoft.com/office/drawing/2015/06/chart">
            <c:ext xmlns:c16="http://schemas.microsoft.com/office/drawing/2014/chart" uri="{C3380CC4-5D6E-409C-BE32-E72D297353CC}">
              <c16:uniqueId val="{00000001-BD46-4BEA-BC7D-45B67E2A5428}"/>
            </c:ext>
          </c:extLst>
        </c:ser>
        <c:dLbls>
          <c:showLegendKey val="0"/>
          <c:showVal val="0"/>
          <c:showCatName val="0"/>
          <c:showSerName val="0"/>
          <c:showPercent val="0"/>
          <c:showBubbleSize val="0"/>
        </c:dLbls>
        <c:marker val="1"/>
        <c:smooth val="0"/>
        <c:axId val="99601408"/>
        <c:axId val="99603584"/>
      </c:lineChart>
      <c:catAx>
        <c:axId val="99601408"/>
        <c:scaling>
          <c:orientation val="minMax"/>
        </c:scaling>
        <c:delete val="0"/>
        <c:axPos val="b"/>
        <c:numFmt formatCode="General" sourceLinked="1"/>
        <c:majorTickMark val="none"/>
        <c:minorTickMark val="none"/>
        <c:tickLblPos val="none"/>
        <c:crossAx val="99603584"/>
        <c:crosses val="autoZero"/>
        <c:auto val="0"/>
        <c:lblAlgn val="ctr"/>
        <c:lblOffset val="100"/>
        <c:noMultiLvlLbl val="1"/>
      </c:catAx>
      <c:valAx>
        <c:axId val="99603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96014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0E-4CA9-89EE-485C085C8A26}"/>
            </c:ext>
          </c:extLst>
        </c:ser>
        <c:dLbls>
          <c:showLegendKey val="0"/>
          <c:showVal val="0"/>
          <c:showCatName val="0"/>
          <c:showSerName val="0"/>
          <c:showPercent val="0"/>
          <c:showBubbleSize val="0"/>
        </c:dLbls>
        <c:gapWidth val="180"/>
        <c:overlap val="-90"/>
        <c:axId val="101189888"/>
        <c:axId val="101204352"/>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0E-4CA9-89EE-485C085C8A26}"/>
            </c:ext>
          </c:extLst>
        </c:ser>
        <c:dLbls>
          <c:showLegendKey val="0"/>
          <c:showVal val="0"/>
          <c:showCatName val="0"/>
          <c:showSerName val="0"/>
          <c:showPercent val="0"/>
          <c:showBubbleSize val="0"/>
        </c:dLbls>
        <c:marker val="1"/>
        <c:smooth val="0"/>
        <c:axId val="101189888"/>
        <c:axId val="101204352"/>
      </c:lineChart>
      <c:catAx>
        <c:axId val="101189888"/>
        <c:scaling>
          <c:orientation val="minMax"/>
        </c:scaling>
        <c:delete val="0"/>
        <c:axPos val="b"/>
        <c:numFmt formatCode="General" sourceLinked="1"/>
        <c:majorTickMark val="none"/>
        <c:minorTickMark val="none"/>
        <c:tickLblPos val="none"/>
        <c:crossAx val="101204352"/>
        <c:crosses val="autoZero"/>
        <c:auto val="0"/>
        <c:lblAlgn val="ctr"/>
        <c:lblOffset val="100"/>
        <c:noMultiLvlLbl val="1"/>
      </c:catAx>
      <c:valAx>
        <c:axId val="101204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18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F955-4534-82EE-AE53F8A194F9}"/>
            </c:ext>
          </c:extLst>
        </c:ser>
        <c:dLbls>
          <c:showLegendKey val="0"/>
          <c:showVal val="0"/>
          <c:showCatName val="0"/>
          <c:showSerName val="0"/>
          <c:showPercent val="0"/>
          <c:showBubbleSize val="0"/>
        </c:dLbls>
        <c:gapWidth val="180"/>
        <c:overlap val="-90"/>
        <c:axId val="101258752"/>
        <c:axId val="10126067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80.599999999999994</c:v>
                </c:pt>
                <c:pt idx="1">
                  <c:v>85.6</c:v>
                </c:pt>
                <c:pt idx="2">
                  <c:v>92</c:v>
                </c:pt>
                <c:pt idx="3">
                  <c:v>94.7</c:v>
                </c:pt>
                <c:pt idx="4">
                  <c:v>96</c:v>
                </c:pt>
              </c:numCache>
            </c:numRef>
          </c:val>
          <c:smooth val="0"/>
          <c:extLst xmlns:c16r2="http://schemas.microsoft.com/office/drawing/2015/06/chart">
            <c:ext xmlns:c16="http://schemas.microsoft.com/office/drawing/2014/chart" uri="{C3380CC4-5D6E-409C-BE32-E72D297353CC}">
              <c16:uniqueId val="{00000001-F955-4534-82EE-AE53F8A194F9}"/>
            </c:ext>
          </c:extLst>
        </c:ser>
        <c:dLbls>
          <c:showLegendKey val="0"/>
          <c:showVal val="0"/>
          <c:showCatName val="0"/>
          <c:showSerName val="0"/>
          <c:showPercent val="0"/>
          <c:showBubbleSize val="0"/>
        </c:dLbls>
        <c:marker val="1"/>
        <c:smooth val="0"/>
        <c:axId val="101258752"/>
        <c:axId val="101260672"/>
      </c:lineChart>
      <c:catAx>
        <c:axId val="101258752"/>
        <c:scaling>
          <c:orientation val="minMax"/>
        </c:scaling>
        <c:delete val="0"/>
        <c:axPos val="b"/>
        <c:numFmt formatCode="General" sourceLinked="1"/>
        <c:majorTickMark val="none"/>
        <c:minorTickMark val="none"/>
        <c:tickLblPos val="none"/>
        <c:crossAx val="101260672"/>
        <c:crosses val="autoZero"/>
        <c:auto val="0"/>
        <c:lblAlgn val="ctr"/>
        <c:lblOffset val="100"/>
        <c:noMultiLvlLbl val="1"/>
      </c:catAx>
      <c:valAx>
        <c:axId val="10126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258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6F-4AFA-861E-1073782B0345}"/>
            </c:ext>
          </c:extLst>
        </c:ser>
        <c:dLbls>
          <c:showLegendKey val="0"/>
          <c:showVal val="0"/>
          <c:showCatName val="0"/>
          <c:showSerName val="0"/>
          <c:showPercent val="0"/>
          <c:showBubbleSize val="0"/>
        </c:dLbls>
        <c:gapWidth val="180"/>
        <c:overlap val="-90"/>
        <c:axId val="101303040"/>
        <c:axId val="10130496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6F-4AFA-861E-1073782B0345}"/>
            </c:ext>
          </c:extLst>
        </c:ser>
        <c:dLbls>
          <c:showLegendKey val="0"/>
          <c:showVal val="0"/>
          <c:showCatName val="0"/>
          <c:showSerName val="0"/>
          <c:showPercent val="0"/>
          <c:showBubbleSize val="0"/>
        </c:dLbls>
        <c:marker val="1"/>
        <c:smooth val="0"/>
        <c:axId val="101303040"/>
        <c:axId val="101304960"/>
      </c:lineChart>
      <c:catAx>
        <c:axId val="101303040"/>
        <c:scaling>
          <c:orientation val="minMax"/>
        </c:scaling>
        <c:delete val="0"/>
        <c:axPos val="b"/>
        <c:numFmt formatCode="General" sourceLinked="1"/>
        <c:majorTickMark val="none"/>
        <c:minorTickMark val="none"/>
        <c:tickLblPos val="none"/>
        <c:crossAx val="101304960"/>
        <c:crosses val="autoZero"/>
        <c:auto val="0"/>
        <c:lblAlgn val="ctr"/>
        <c:lblOffset val="100"/>
        <c:noMultiLvlLbl val="1"/>
      </c:catAx>
      <c:valAx>
        <c:axId val="101304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30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50-4E0D-973F-0D4616A6EA41}"/>
            </c:ext>
          </c:extLst>
        </c:ser>
        <c:dLbls>
          <c:showLegendKey val="0"/>
          <c:showVal val="0"/>
          <c:showCatName val="0"/>
          <c:showSerName val="0"/>
          <c:showPercent val="0"/>
          <c:showBubbleSize val="0"/>
        </c:dLbls>
        <c:gapWidth val="180"/>
        <c:overlap val="-90"/>
        <c:axId val="101335040"/>
        <c:axId val="101336960"/>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50-4E0D-973F-0D4616A6EA41}"/>
            </c:ext>
          </c:extLst>
        </c:ser>
        <c:dLbls>
          <c:showLegendKey val="0"/>
          <c:showVal val="0"/>
          <c:showCatName val="0"/>
          <c:showSerName val="0"/>
          <c:showPercent val="0"/>
          <c:showBubbleSize val="0"/>
        </c:dLbls>
        <c:marker val="1"/>
        <c:smooth val="0"/>
        <c:axId val="101335040"/>
        <c:axId val="101336960"/>
      </c:lineChart>
      <c:catAx>
        <c:axId val="101335040"/>
        <c:scaling>
          <c:orientation val="minMax"/>
        </c:scaling>
        <c:delete val="0"/>
        <c:axPos val="b"/>
        <c:numFmt formatCode="General" sourceLinked="1"/>
        <c:majorTickMark val="none"/>
        <c:minorTickMark val="none"/>
        <c:tickLblPos val="none"/>
        <c:crossAx val="101336960"/>
        <c:crosses val="autoZero"/>
        <c:auto val="0"/>
        <c:lblAlgn val="ctr"/>
        <c:lblOffset val="100"/>
        <c:noMultiLvlLbl val="1"/>
      </c:catAx>
      <c:valAx>
        <c:axId val="101336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33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E1-4292-AEA5-AA9469E3A7E0}"/>
            </c:ext>
          </c:extLst>
        </c:ser>
        <c:dLbls>
          <c:showLegendKey val="0"/>
          <c:showVal val="0"/>
          <c:showCatName val="0"/>
          <c:showSerName val="0"/>
          <c:showPercent val="0"/>
          <c:showBubbleSize val="0"/>
        </c:dLbls>
        <c:gapWidth val="180"/>
        <c:overlap val="-90"/>
        <c:axId val="101367808"/>
        <c:axId val="10136972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E1-4292-AEA5-AA9469E3A7E0}"/>
            </c:ext>
          </c:extLst>
        </c:ser>
        <c:dLbls>
          <c:showLegendKey val="0"/>
          <c:showVal val="0"/>
          <c:showCatName val="0"/>
          <c:showSerName val="0"/>
          <c:showPercent val="0"/>
          <c:showBubbleSize val="0"/>
        </c:dLbls>
        <c:marker val="1"/>
        <c:smooth val="0"/>
        <c:axId val="101367808"/>
        <c:axId val="101369728"/>
      </c:lineChart>
      <c:catAx>
        <c:axId val="101367808"/>
        <c:scaling>
          <c:orientation val="minMax"/>
        </c:scaling>
        <c:delete val="0"/>
        <c:axPos val="b"/>
        <c:numFmt formatCode="General" sourceLinked="1"/>
        <c:majorTickMark val="none"/>
        <c:minorTickMark val="none"/>
        <c:tickLblPos val="none"/>
        <c:crossAx val="101369728"/>
        <c:crosses val="autoZero"/>
        <c:auto val="0"/>
        <c:lblAlgn val="ctr"/>
        <c:lblOffset val="100"/>
        <c:noMultiLvlLbl val="1"/>
      </c:catAx>
      <c:valAx>
        <c:axId val="101369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367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2C-4901-8CAD-8F401E3D988E}"/>
            </c:ext>
          </c:extLst>
        </c:ser>
        <c:dLbls>
          <c:showLegendKey val="0"/>
          <c:showVal val="0"/>
          <c:showCatName val="0"/>
          <c:showSerName val="0"/>
          <c:showPercent val="0"/>
          <c:showBubbleSize val="0"/>
        </c:dLbls>
        <c:gapWidth val="180"/>
        <c:overlap val="-90"/>
        <c:axId val="101481856"/>
        <c:axId val="10148403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2C-4901-8CAD-8F401E3D988E}"/>
            </c:ext>
          </c:extLst>
        </c:ser>
        <c:dLbls>
          <c:showLegendKey val="0"/>
          <c:showVal val="0"/>
          <c:showCatName val="0"/>
          <c:showSerName val="0"/>
          <c:showPercent val="0"/>
          <c:showBubbleSize val="0"/>
        </c:dLbls>
        <c:marker val="1"/>
        <c:smooth val="0"/>
        <c:axId val="101481856"/>
        <c:axId val="101484032"/>
      </c:lineChart>
      <c:catAx>
        <c:axId val="101481856"/>
        <c:scaling>
          <c:orientation val="minMax"/>
        </c:scaling>
        <c:delete val="0"/>
        <c:axPos val="b"/>
        <c:numFmt formatCode="General" sourceLinked="1"/>
        <c:majorTickMark val="none"/>
        <c:minorTickMark val="none"/>
        <c:tickLblPos val="none"/>
        <c:crossAx val="101484032"/>
        <c:crosses val="autoZero"/>
        <c:auto val="0"/>
        <c:lblAlgn val="ctr"/>
        <c:lblOffset val="100"/>
        <c:noMultiLvlLbl val="1"/>
      </c:catAx>
      <c:valAx>
        <c:axId val="101484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481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99-4153-8C6D-686EE71E995E}"/>
            </c:ext>
          </c:extLst>
        </c:ser>
        <c:dLbls>
          <c:showLegendKey val="0"/>
          <c:showVal val="0"/>
          <c:showCatName val="0"/>
          <c:showSerName val="0"/>
          <c:showPercent val="0"/>
          <c:showBubbleSize val="0"/>
        </c:dLbls>
        <c:gapWidth val="180"/>
        <c:overlap val="-90"/>
        <c:axId val="101530240"/>
        <c:axId val="1015365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99-4153-8C6D-686EE71E995E}"/>
            </c:ext>
          </c:extLst>
        </c:ser>
        <c:dLbls>
          <c:showLegendKey val="0"/>
          <c:showVal val="0"/>
          <c:showCatName val="0"/>
          <c:showSerName val="0"/>
          <c:showPercent val="0"/>
          <c:showBubbleSize val="0"/>
        </c:dLbls>
        <c:marker val="1"/>
        <c:smooth val="0"/>
        <c:axId val="101530240"/>
        <c:axId val="101536512"/>
      </c:lineChart>
      <c:catAx>
        <c:axId val="101530240"/>
        <c:scaling>
          <c:orientation val="minMax"/>
        </c:scaling>
        <c:delete val="0"/>
        <c:axPos val="b"/>
        <c:numFmt formatCode="General" sourceLinked="1"/>
        <c:majorTickMark val="none"/>
        <c:minorTickMark val="none"/>
        <c:tickLblPos val="none"/>
        <c:crossAx val="101536512"/>
        <c:crosses val="autoZero"/>
        <c:auto val="0"/>
        <c:lblAlgn val="ctr"/>
        <c:lblOffset val="100"/>
        <c:noMultiLvlLbl val="1"/>
      </c:catAx>
      <c:valAx>
        <c:axId val="101536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530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A3-484C-B6D8-716F0BCEC078}"/>
            </c:ext>
          </c:extLst>
        </c:ser>
        <c:dLbls>
          <c:showLegendKey val="0"/>
          <c:showVal val="0"/>
          <c:showCatName val="0"/>
          <c:showSerName val="0"/>
          <c:showPercent val="0"/>
          <c:showBubbleSize val="0"/>
        </c:dLbls>
        <c:gapWidth val="180"/>
        <c:overlap val="-90"/>
        <c:axId val="101566720"/>
        <c:axId val="10157708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A3-484C-B6D8-716F0BCEC078}"/>
            </c:ext>
          </c:extLst>
        </c:ser>
        <c:dLbls>
          <c:showLegendKey val="0"/>
          <c:showVal val="0"/>
          <c:showCatName val="0"/>
          <c:showSerName val="0"/>
          <c:showPercent val="0"/>
          <c:showBubbleSize val="0"/>
        </c:dLbls>
        <c:marker val="1"/>
        <c:smooth val="0"/>
        <c:axId val="101566720"/>
        <c:axId val="101577088"/>
      </c:lineChart>
      <c:catAx>
        <c:axId val="101566720"/>
        <c:scaling>
          <c:orientation val="minMax"/>
        </c:scaling>
        <c:delete val="0"/>
        <c:axPos val="b"/>
        <c:numFmt formatCode="General" sourceLinked="1"/>
        <c:majorTickMark val="none"/>
        <c:minorTickMark val="none"/>
        <c:tickLblPos val="none"/>
        <c:crossAx val="101577088"/>
        <c:crosses val="autoZero"/>
        <c:auto val="0"/>
        <c:lblAlgn val="ctr"/>
        <c:lblOffset val="100"/>
        <c:noMultiLvlLbl val="1"/>
      </c:catAx>
      <c:valAx>
        <c:axId val="101577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56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70-4D87-8B67-23F3BA8C1BF3}"/>
            </c:ext>
          </c:extLst>
        </c:ser>
        <c:dLbls>
          <c:showLegendKey val="0"/>
          <c:showVal val="0"/>
          <c:showCatName val="0"/>
          <c:showSerName val="0"/>
          <c:showPercent val="0"/>
          <c:showBubbleSize val="0"/>
        </c:dLbls>
        <c:gapWidth val="180"/>
        <c:overlap val="-90"/>
        <c:axId val="101615104"/>
        <c:axId val="101617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70-4D87-8B67-23F3BA8C1BF3}"/>
            </c:ext>
          </c:extLst>
        </c:ser>
        <c:dLbls>
          <c:showLegendKey val="0"/>
          <c:showVal val="0"/>
          <c:showCatName val="0"/>
          <c:showSerName val="0"/>
          <c:showPercent val="0"/>
          <c:showBubbleSize val="0"/>
        </c:dLbls>
        <c:marker val="1"/>
        <c:smooth val="0"/>
        <c:axId val="101615104"/>
        <c:axId val="101617024"/>
      </c:lineChart>
      <c:catAx>
        <c:axId val="101615104"/>
        <c:scaling>
          <c:orientation val="minMax"/>
        </c:scaling>
        <c:delete val="0"/>
        <c:axPos val="b"/>
        <c:numFmt formatCode="General" sourceLinked="1"/>
        <c:majorTickMark val="none"/>
        <c:minorTickMark val="none"/>
        <c:tickLblPos val="none"/>
        <c:crossAx val="101617024"/>
        <c:crosses val="autoZero"/>
        <c:auto val="0"/>
        <c:lblAlgn val="ctr"/>
        <c:lblOffset val="100"/>
        <c:noMultiLvlLbl val="1"/>
      </c:catAx>
      <c:valAx>
        <c:axId val="101617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615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E41-4292-8267-760EE5711012}"/>
            </c:ext>
          </c:extLst>
        </c:ser>
        <c:dLbls>
          <c:showLegendKey val="0"/>
          <c:showVal val="0"/>
          <c:showCatName val="0"/>
          <c:showSerName val="0"/>
          <c:showPercent val="0"/>
          <c:showBubbleSize val="0"/>
        </c:dLbls>
        <c:gapWidth val="180"/>
        <c:overlap val="-90"/>
        <c:axId val="101728640"/>
        <c:axId val="10173056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E41-4292-8267-760EE5711012}"/>
            </c:ext>
          </c:extLst>
        </c:ser>
        <c:dLbls>
          <c:showLegendKey val="0"/>
          <c:showVal val="0"/>
          <c:showCatName val="0"/>
          <c:showSerName val="0"/>
          <c:showPercent val="0"/>
          <c:showBubbleSize val="0"/>
        </c:dLbls>
        <c:marker val="1"/>
        <c:smooth val="0"/>
        <c:axId val="101728640"/>
        <c:axId val="101730560"/>
      </c:lineChart>
      <c:catAx>
        <c:axId val="101728640"/>
        <c:scaling>
          <c:orientation val="minMax"/>
        </c:scaling>
        <c:delete val="0"/>
        <c:axPos val="b"/>
        <c:numFmt formatCode="General" sourceLinked="1"/>
        <c:majorTickMark val="none"/>
        <c:minorTickMark val="none"/>
        <c:tickLblPos val="none"/>
        <c:crossAx val="101730560"/>
        <c:crosses val="autoZero"/>
        <c:auto val="0"/>
        <c:lblAlgn val="ctr"/>
        <c:lblOffset val="100"/>
        <c:noMultiLvlLbl val="1"/>
      </c:catAx>
      <c:valAx>
        <c:axId val="10173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728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05-4D7D-91B2-58C9B3638CC2}"/>
            </c:ext>
          </c:extLst>
        </c:ser>
        <c:dLbls>
          <c:showLegendKey val="0"/>
          <c:showVal val="0"/>
          <c:showCatName val="0"/>
          <c:showSerName val="0"/>
          <c:showPercent val="0"/>
          <c:showBubbleSize val="0"/>
        </c:dLbls>
        <c:gapWidth val="180"/>
        <c:overlap val="-90"/>
        <c:axId val="101752192"/>
        <c:axId val="10177894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05-4D7D-91B2-58C9B3638CC2}"/>
            </c:ext>
          </c:extLst>
        </c:ser>
        <c:dLbls>
          <c:showLegendKey val="0"/>
          <c:showVal val="0"/>
          <c:showCatName val="0"/>
          <c:showSerName val="0"/>
          <c:showPercent val="0"/>
          <c:showBubbleSize val="0"/>
        </c:dLbls>
        <c:marker val="1"/>
        <c:smooth val="0"/>
        <c:axId val="101752192"/>
        <c:axId val="101778944"/>
      </c:lineChart>
      <c:catAx>
        <c:axId val="101752192"/>
        <c:scaling>
          <c:orientation val="minMax"/>
        </c:scaling>
        <c:delete val="0"/>
        <c:axPos val="b"/>
        <c:numFmt formatCode="General" sourceLinked="1"/>
        <c:majorTickMark val="none"/>
        <c:minorTickMark val="none"/>
        <c:tickLblPos val="none"/>
        <c:crossAx val="101778944"/>
        <c:crosses val="autoZero"/>
        <c:auto val="0"/>
        <c:lblAlgn val="ctr"/>
        <c:lblOffset val="100"/>
        <c:noMultiLvlLbl val="1"/>
      </c:catAx>
      <c:valAx>
        <c:axId val="101778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7521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40-4A70-BF0E-7458950BB0E6}"/>
            </c:ext>
          </c:extLst>
        </c:ser>
        <c:dLbls>
          <c:showLegendKey val="0"/>
          <c:showVal val="0"/>
          <c:showCatName val="0"/>
          <c:showSerName val="0"/>
          <c:showPercent val="0"/>
          <c:showBubbleSize val="0"/>
        </c:dLbls>
        <c:gapWidth val="180"/>
        <c:overlap val="-90"/>
        <c:axId val="101800576"/>
        <c:axId val="1018068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40-4A70-BF0E-7458950BB0E6}"/>
            </c:ext>
          </c:extLst>
        </c:ser>
        <c:dLbls>
          <c:showLegendKey val="0"/>
          <c:showVal val="0"/>
          <c:showCatName val="0"/>
          <c:showSerName val="0"/>
          <c:showPercent val="0"/>
          <c:showBubbleSize val="0"/>
        </c:dLbls>
        <c:marker val="1"/>
        <c:smooth val="0"/>
        <c:axId val="101800576"/>
        <c:axId val="101806848"/>
      </c:lineChart>
      <c:catAx>
        <c:axId val="101800576"/>
        <c:scaling>
          <c:orientation val="minMax"/>
        </c:scaling>
        <c:delete val="0"/>
        <c:axPos val="b"/>
        <c:numFmt formatCode="General" sourceLinked="1"/>
        <c:majorTickMark val="none"/>
        <c:minorTickMark val="none"/>
        <c:tickLblPos val="none"/>
        <c:crossAx val="101806848"/>
        <c:crosses val="autoZero"/>
        <c:auto val="0"/>
        <c:lblAlgn val="ctr"/>
        <c:lblOffset val="100"/>
        <c:noMultiLvlLbl val="1"/>
      </c:catAx>
      <c:valAx>
        <c:axId val="10180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80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1.4</c:v>
                </c:pt>
                <c:pt idx="1">
                  <c:v>16.600000000000001</c:v>
                </c:pt>
                <c:pt idx="2">
                  <c:v>14.1</c:v>
                </c:pt>
                <c:pt idx="3">
                  <c:v>16</c:v>
                </c:pt>
                <c:pt idx="4">
                  <c:v>17.5</c:v>
                </c:pt>
              </c:numCache>
            </c:numRef>
          </c:val>
          <c:extLst xmlns:c16r2="http://schemas.microsoft.com/office/drawing/2015/06/chart">
            <c:ext xmlns:c16="http://schemas.microsoft.com/office/drawing/2014/chart" uri="{C3380CC4-5D6E-409C-BE32-E72D297353CC}">
              <c16:uniqueId val="{00000000-1DCF-413E-8458-8E347728E0E1}"/>
            </c:ext>
          </c:extLst>
        </c:ser>
        <c:dLbls>
          <c:showLegendKey val="0"/>
          <c:showVal val="0"/>
          <c:showCatName val="0"/>
          <c:showSerName val="0"/>
          <c:showPercent val="0"/>
          <c:showBubbleSize val="0"/>
        </c:dLbls>
        <c:gapWidth val="180"/>
        <c:overlap val="-90"/>
        <c:axId val="101844864"/>
        <c:axId val="10184704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12</c:v>
                </c:pt>
                <c:pt idx="1">
                  <c:v>14.5</c:v>
                </c:pt>
                <c:pt idx="2">
                  <c:v>14.9</c:v>
                </c:pt>
                <c:pt idx="3">
                  <c:v>15.3</c:v>
                </c:pt>
                <c:pt idx="4">
                  <c:v>14.9</c:v>
                </c:pt>
              </c:numCache>
            </c:numRef>
          </c:val>
          <c:smooth val="0"/>
          <c:extLst xmlns:c16r2="http://schemas.microsoft.com/office/drawing/2015/06/chart">
            <c:ext xmlns:c16="http://schemas.microsoft.com/office/drawing/2014/chart" uri="{C3380CC4-5D6E-409C-BE32-E72D297353CC}">
              <c16:uniqueId val="{00000001-1DCF-413E-8458-8E347728E0E1}"/>
            </c:ext>
          </c:extLst>
        </c:ser>
        <c:dLbls>
          <c:showLegendKey val="0"/>
          <c:showVal val="0"/>
          <c:showCatName val="0"/>
          <c:showSerName val="0"/>
          <c:showPercent val="0"/>
          <c:showBubbleSize val="0"/>
        </c:dLbls>
        <c:marker val="1"/>
        <c:smooth val="0"/>
        <c:axId val="101844864"/>
        <c:axId val="101847040"/>
      </c:lineChart>
      <c:catAx>
        <c:axId val="101844864"/>
        <c:scaling>
          <c:orientation val="minMax"/>
        </c:scaling>
        <c:delete val="0"/>
        <c:axPos val="b"/>
        <c:numFmt formatCode="General" sourceLinked="1"/>
        <c:majorTickMark val="none"/>
        <c:minorTickMark val="none"/>
        <c:tickLblPos val="none"/>
        <c:crossAx val="101847040"/>
        <c:crosses val="autoZero"/>
        <c:auto val="0"/>
        <c:lblAlgn val="ctr"/>
        <c:lblOffset val="100"/>
        <c:noMultiLvlLbl val="1"/>
      </c:catAx>
      <c:valAx>
        <c:axId val="10184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844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439-4D3F-A7EF-E8179603A11F}"/>
            </c:ext>
          </c:extLst>
        </c:ser>
        <c:dLbls>
          <c:showLegendKey val="0"/>
          <c:showVal val="0"/>
          <c:showCatName val="0"/>
          <c:showSerName val="0"/>
          <c:showPercent val="0"/>
          <c:showBubbleSize val="0"/>
        </c:dLbls>
        <c:gapWidth val="180"/>
        <c:overlap val="-90"/>
        <c:axId val="101896960"/>
        <c:axId val="10189888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0.3</c:v>
                </c:pt>
                <c:pt idx="1">
                  <c:v>0.3</c:v>
                </c:pt>
                <c:pt idx="2">
                  <c:v>0.3</c:v>
                </c:pt>
                <c:pt idx="3">
                  <c:v>0.7</c:v>
                </c:pt>
                <c:pt idx="4">
                  <c:v>0.4</c:v>
                </c:pt>
              </c:numCache>
            </c:numRef>
          </c:val>
          <c:smooth val="0"/>
          <c:extLst xmlns:c16r2="http://schemas.microsoft.com/office/drawing/2015/06/chart">
            <c:ext xmlns:c16="http://schemas.microsoft.com/office/drawing/2014/chart" uri="{C3380CC4-5D6E-409C-BE32-E72D297353CC}">
              <c16:uniqueId val="{00000001-7439-4D3F-A7EF-E8179603A11F}"/>
            </c:ext>
          </c:extLst>
        </c:ser>
        <c:dLbls>
          <c:showLegendKey val="0"/>
          <c:showVal val="0"/>
          <c:showCatName val="0"/>
          <c:showSerName val="0"/>
          <c:showPercent val="0"/>
          <c:showBubbleSize val="0"/>
        </c:dLbls>
        <c:marker val="1"/>
        <c:smooth val="0"/>
        <c:axId val="101896960"/>
        <c:axId val="101898880"/>
      </c:lineChart>
      <c:catAx>
        <c:axId val="101896960"/>
        <c:scaling>
          <c:orientation val="minMax"/>
        </c:scaling>
        <c:delete val="0"/>
        <c:axPos val="b"/>
        <c:numFmt formatCode="General" sourceLinked="1"/>
        <c:majorTickMark val="none"/>
        <c:minorTickMark val="none"/>
        <c:tickLblPos val="none"/>
        <c:crossAx val="101898880"/>
        <c:crosses val="autoZero"/>
        <c:auto val="0"/>
        <c:lblAlgn val="ctr"/>
        <c:lblOffset val="100"/>
        <c:noMultiLvlLbl val="1"/>
      </c:catAx>
      <c:valAx>
        <c:axId val="101898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89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4F-4FF9-9643-E9D58E7B5A63}"/>
            </c:ext>
          </c:extLst>
        </c:ser>
        <c:dLbls>
          <c:showLegendKey val="0"/>
          <c:showVal val="0"/>
          <c:showCatName val="0"/>
          <c:showSerName val="0"/>
          <c:showPercent val="0"/>
          <c:showBubbleSize val="0"/>
        </c:dLbls>
        <c:gapWidth val="180"/>
        <c:overlap val="-90"/>
        <c:axId val="99900800"/>
        <c:axId val="9991936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207.5</c:v>
                </c:pt>
                <c:pt idx="1">
                  <c:v>189.5</c:v>
                </c:pt>
                <c:pt idx="2">
                  <c:v>172</c:v>
                </c:pt>
                <c:pt idx="3">
                  <c:v>151.69999999999999</c:v>
                </c:pt>
                <c:pt idx="4">
                  <c:v>138.1</c:v>
                </c:pt>
              </c:numCache>
            </c:numRef>
          </c:val>
          <c:smooth val="0"/>
          <c:extLst xmlns:c16r2="http://schemas.microsoft.com/office/drawing/2015/06/chart">
            <c:ext xmlns:c16="http://schemas.microsoft.com/office/drawing/2014/chart" uri="{C3380CC4-5D6E-409C-BE32-E72D297353CC}">
              <c16:uniqueId val="{00000001-B34F-4FF9-9643-E9D58E7B5A63}"/>
            </c:ext>
          </c:extLst>
        </c:ser>
        <c:dLbls>
          <c:showLegendKey val="0"/>
          <c:showVal val="0"/>
          <c:showCatName val="0"/>
          <c:showSerName val="0"/>
          <c:showPercent val="0"/>
          <c:showBubbleSize val="0"/>
        </c:dLbls>
        <c:marker val="1"/>
        <c:smooth val="0"/>
        <c:axId val="99900800"/>
        <c:axId val="99919360"/>
      </c:lineChart>
      <c:catAx>
        <c:axId val="99900800"/>
        <c:scaling>
          <c:orientation val="minMax"/>
        </c:scaling>
        <c:delete val="0"/>
        <c:axPos val="b"/>
        <c:numFmt formatCode="General" sourceLinked="1"/>
        <c:majorTickMark val="none"/>
        <c:minorTickMark val="none"/>
        <c:tickLblPos val="none"/>
        <c:crossAx val="99919360"/>
        <c:crosses val="autoZero"/>
        <c:auto val="0"/>
        <c:lblAlgn val="ctr"/>
        <c:lblOffset val="100"/>
        <c:noMultiLvlLbl val="1"/>
      </c:catAx>
      <c:valAx>
        <c:axId val="9991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900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5B-489B-88C3-F561D95E0B74}"/>
            </c:ext>
          </c:extLst>
        </c:ser>
        <c:dLbls>
          <c:showLegendKey val="0"/>
          <c:showVal val="0"/>
          <c:showCatName val="0"/>
          <c:showSerName val="0"/>
          <c:showPercent val="0"/>
          <c:showBubbleSize val="0"/>
        </c:dLbls>
        <c:gapWidth val="180"/>
        <c:overlap val="-90"/>
        <c:axId val="99949184"/>
        <c:axId val="99959552"/>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5B-489B-88C3-F561D95E0B74}"/>
            </c:ext>
          </c:extLst>
        </c:ser>
        <c:dLbls>
          <c:showLegendKey val="0"/>
          <c:showVal val="0"/>
          <c:showCatName val="0"/>
          <c:showSerName val="0"/>
          <c:showPercent val="0"/>
          <c:showBubbleSize val="0"/>
        </c:dLbls>
        <c:marker val="1"/>
        <c:smooth val="0"/>
        <c:axId val="99949184"/>
        <c:axId val="99959552"/>
      </c:lineChart>
      <c:catAx>
        <c:axId val="99949184"/>
        <c:scaling>
          <c:orientation val="minMax"/>
        </c:scaling>
        <c:delete val="0"/>
        <c:axPos val="b"/>
        <c:numFmt formatCode="General" sourceLinked="1"/>
        <c:majorTickMark val="none"/>
        <c:minorTickMark val="none"/>
        <c:tickLblPos val="none"/>
        <c:crossAx val="99959552"/>
        <c:crosses val="autoZero"/>
        <c:auto val="0"/>
        <c:lblAlgn val="ctr"/>
        <c:lblOffset val="100"/>
        <c:noMultiLvlLbl val="1"/>
      </c:catAx>
      <c:valAx>
        <c:axId val="99959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949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C89-4596-9422-CA912A2E98DE}"/>
            </c:ext>
          </c:extLst>
        </c:ser>
        <c:dLbls>
          <c:showLegendKey val="0"/>
          <c:showVal val="0"/>
          <c:showCatName val="0"/>
          <c:showSerName val="0"/>
          <c:showPercent val="0"/>
          <c:showBubbleSize val="0"/>
        </c:dLbls>
        <c:gapWidth val="180"/>
        <c:overlap val="-90"/>
        <c:axId val="100005760"/>
        <c:axId val="10001203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98.1</c:v>
                </c:pt>
                <c:pt idx="1">
                  <c:v>98.7</c:v>
                </c:pt>
                <c:pt idx="2">
                  <c:v>98.2</c:v>
                </c:pt>
                <c:pt idx="3">
                  <c:v>98.7</c:v>
                </c:pt>
                <c:pt idx="4">
                  <c:v>98.8</c:v>
                </c:pt>
              </c:numCache>
            </c:numRef>
          </c:val>
          <c:smooth val="0"/>
          <c:extLst xmlns:c16r2="http://schemas.microsoft.com/office/drawing/2015/06/chart">
            <c:ext xmlns:c16="http://schemas.microsoft.com/office/drawing/2014/chart" uri="{C3380CC4-5D6E-409C-BE32-E72D297353CC}">
              <c16:uniqueId val="{00000001-BC89-4596-9422-CA912A2E98DE}"/>
            </c:ext>
          </c:extLst>
        </c:ser>
        <c:dLbls>
          <c:showLegendKey val="0"/>
          <c:showVal val="0"/>
          <c:showCatName val="0"/>
          <c:showSerName val="0"/>
          <c:showPercent val="0"/>
          <c:showBubbleSize val="0"/>
        </c:dLbls>
        <c:marker val="1"/>
        <c:smooth val="0"/>
        <c:axId val="100005760"/>
        <c:axId val="100012032"/>
      </c:lineChart>
      <c:catAx>
        <c:axId val="100005760"/>
        <c:scaling>
          <c:orientation val="minMax"/>
        </c:scaling>
        <c:delete val="0"/>
        <c:axPos val="b"/>
        <c:numFmt formatCode="General" sourceLinked="1"/>
        <c:majorTickMark val="none"/>
        <c:minorTickMark val="none"/>
        <c:tickLblPos val="none"/>
        <c:crossAx val="100012032"/>
        <c:crosses val="autoZero"/>
        <c:auto val="0"/>
        <c:lblAlgn val="ctr"/>
        <c:lblOffset val="100"/>
        <c:noMultiLvlLbl val="1"/>
      </c:catAx>
      <c:valAx>
        <c:axId val="100012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0005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2.emf"/><Relationship Id="rId13" Type="http://schemas.openxmlformats.org/officeDocument/2006/relationships/image" Target="../media/image37.emf"/><Relationship Id="rId18" Type="http://schemas.openxmlformats.org/officeDocument/2006/relationships/image" Target="../media/image42.emf"/><Relationship Id="rId3" Type="http://schemas.openxmlformats.org/officeDocument/2006/relationships/image" Target="../media/image27.emf"/><Relationship Id="rId21" Type="http://schemas.openxmlformats.org/officeDocument/2006/relationships/image" Target="../media/image45.emf"/><Relationship Id="rId7" Type="http://schemas.openxmlformats.org/officeDocument/2006/relationships/image" Target="../media/image31.emf"/><Relationship Id="rId12" Type="http://schemas.openxmlformats.org/officeDocument/2006/relationships/image" Target="../media/image36.emf"/><Relationship Id="rId17" Type="http://schemas.openxmlformats.org/officeDocument/2006/relationships/image" Target="../media/image41.emf"/><Relationship Id="rId2" Type="http://schemas.openxmlformats.org/officeDocument/2006/relationships/image" Target="../media/image26.emf"/><Relationship Id="rId16" Type="http://schemas.openxmlformats.org/officeDocument/2006/relationships/image" Target="../media/image40.emf"/><Relationship Id="rId20" Type="http://schemas.openxmlformats.org/officeDocument/2006/relationships/image" Target="../media/image44.emf"/><Relationship Id="rId1" Type="http://schemas.openxmlformats.org/officeDocument/2006/relationships/image" Target="../media/image25.emf"/><Relationship Id="rId6" Type="http://schemas.openxmlformats.org/officeDocument/2006/relationships/image" Target="../media/image30.emf"/><Relationship Id="rId11" Type="http://schemas.openxmlformats.org/officeDocument/2006/relationships/image" Target="../media/image35.emf"/><Relationship Id="rId24" Type="http://schemas.openxmlformats.org/officeDocument/2006/relationships/image" Target="../media/image48.emf"/><Relationship Id="rId5" Type="http://schemas.openxmlformats.org/officeDocument/2006/relationships/image" Target="../media/image29.emf"/><Relationship Id="rId15" Type="http://schemas.openxmlformats.org/officeDocument/2006/relationships/image" Target="../media/image39.emf"/><Relationship Id="rId23" Type="http://schemas.openxmlformats.org/officeDocument/2006/relationships/image" Target="../media/image47.emf"/><Relationship Id="rId10" Type="http://schemas.openxmlformats.org/officeDocument/2006/relationships/image" Target="../media/image34.emf"/><Relationship Id="rId19" Type="http://schemas.openxmlformats.org/officeDocument/2006/relationships/image" Target="../media/image43.emf"/><Relationship Id="rId4" Type="http://schemas.openxmlformats.org/officeDocument/2006/relationships/image" Target="../media/image28.emf"/><Relationship Id="rId9" Type="http://schemas.openxmlformats.org/officeDocument/2006/relationships/image" Target="../media/image33.emf"/><Relationship Id="rId14" Type="http://schemas.openxmlformats.org/officeDocument/2006/relationships/image" Target="../media/image38.emf"/><Relationship Id="rId22" Type="http://schemas.openxmlformats.org/officeDocument/2006/relationships/image" Target="../media/image46.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（最大出力合計2,372kW）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（最大出力合計18kW）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（最大出力合計2,354kW）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112831"/>
          <a:ext cx="5223274" cy="2869042"/>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133617"/>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160588"/>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170241"/>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148969"/>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112831"/>
          <a:ext cx="5232798" cy="2869042"/>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133617"/>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160588"/>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170241"/>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148969"/>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112831"/>
          <a:ext cx="5232799" cy="2869042"/>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133617"/>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160588"/>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170241"/>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148969"/>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112831"/>
          <a:ext cx="5232799" cy="2869042"/>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133617"/>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160588"/>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170241"/>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148969"/>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111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111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111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111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111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111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111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112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112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112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112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1124"/>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1125"/>
                </a:ext>
              </a:extLst>
            </xdr:cNvPicPr>
          </xdr:nvPicPr>
          <xdr:blipFill>
            <a:blip xmlns:r="http://schemas.openxmlformats.org/officeDocument/2006/relationships" r:embed="rId43"/>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1126"/>
                </a:ext>
              </a:extLst>
            </xdr:cNvPicPr>
          </xdr:nvPicPr>
          <xdr:blipFill>
            <a:blip xmlns:r="http://schemas.openxmlformats.org/officeDocument/2006/relationships" r:embed="rId44"/>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1127"/>
                </a:ext>
              </a:extLst>
            </xdr:cNvPicPr>
          </xdr:nvPicPr>
          <xdr:blipFill>
            <a:blip xmlns:r="http://schemas.openxmlformats.org/officeDocument/2006/relationships" r:embed="rId45"/>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1128"/>
                </a:ext>
              </a:extLst>
            </xdr:cNvPicPr>
          </xdr:nvPicPr>
          <xdr:blipFill>
            <a:blip xmlns:r="http://schemas.openxmlformats.org/officeDocument/2006/relationships" r:embed="rId46"/>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1129"/>
                </a:ext>
              </a:extLst>
            </xdr:cNvPicPr>
          </xdr:nvPicPr>
          <xdr:blipFill>
            <a:blip xmlns:r="http://schemas.openxmlformats.org/officeDocument/2006/relationships" r:embed="rId46"/>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1130"/>
                </a:ext>
              </a:extLst>
            </xdr:cNvPicPr>
          </xdr:nvPicPr>
          <xdr:blipFill>
            <a:blip xmlns:r="http://schemas.openxmlformats.org/officeDocument/2006/relationships" r:embed="rId46"/>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1131"/>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1132"/>
                </a:ext>
              </a:extLst>
            </xdr:cNvPicPr>
          </xdr:nvPicPr>
          <xdr:blipFill>
            <a:blip xmlns:r="http://schemas.openxmlformats.org/officeDocument/2006/relationships" r:embed="rId46"/>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1133"/>
                </a:ext>
              </a:extLst>
            </xdr:cNvPicPr>
          </xdr:nvPicPr>
          <xdr:blipFill>
            <a:blip xmlns:r="http://schemas.openxmlformats.org/officeDocument/2006/relationships" r:embed="rId46"/>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1134"/>
                </a:ext>
              </a:extLst>
            </xdr:cNvPicPr>
          </xdr:nvPicPr>
          <xdr:blipFill>
            <a:blip xmlns:r="http://schemas.openxmlformats.org/officeDocument/2006/relationships" r:embed="rId46"/>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1135"/>
                </a:ext>
              </a:extLst>
            </xdr:cNvPicPr>
          </xdr:nvPicPr>
          <xdr:blipFill>
            <a:blip xmlns:r="http://schemas.openxmlformats.org/officeDocument/2006/relationships" r:embed="rId47"/>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1136"/>
                </a:ext>
              </a:extLst>
            </xdr:cNvPicPr>
          </xdr:nvPicPr>
          <xdr:blipFill>
            <a:blip xmlns:r="http://schemas.openxmlformats.org/officeDocument/2006/relationships" r:embed="rId47"/>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1137"/>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1138"/>
                </a:ext>
              </a:extLst>
            </xdr:cNvPicPr>
          </xdr:nvPicPr>
          <xdr:blipFill>
            <a:blip xmlns:r="http://schemas.openxmlformats.org/officeDocument/2006/relationships" r:embed="rId48"/>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1139"/>
                </a:ext>
              </a:extLst>
            </xdr:cNvPicPr>
          </xdr:nvPicPr>
          <xdr:blipFill>
            <a:blip xmlns:r="http://schemas.openxmlformats.org/officeDocument/2006/relationships" r:embed="rId49"/>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1140"/>
                </a:ext>
              </a:extLst>
            </xdr:cNvPicPr>
          </xdr:nvPicPr>
          <xdr:blipFill>
            <a:blip xmlns:r="http://schemas.openxmlformats.org/officeDocument/2006/relationships" r:embed="rId50"/>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1141"/>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1142"/>
                </a:ext>
              </a:extLst>
            </xdr:cNvPicPr>
          </xdr:nvPicPr>
          <xdr:blipFill>
            <a:blip xmlns:r="http://schemas.openxmlformats.org/officeDocument/2006/relationships" r:embed="rId52"/>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1143"/>
                </a:ext>
              </a:extLst>
            </xdr:cNvPicPr>
          </xdr:nvPicPr>
          <xdr:blipFill>
            <a:blip xmlns:r="http://schemas.openxmlformats.org/officeDocument/2006/relationships" r:embed="rId53"/>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1144"/>
                </a:ext>
              </a:extLst>
            </xdr:cNvPicPr>
          </xdr:nvPicPr>
          <xdr:blipFill>
            <a:blip xmlns:r="http://schemas.openxmlformats.org/officeDocument/2006/relationships" r:embed="rId53"/>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1145"/>
                </a:ext>
              </a:extLst>
            </xdr:cNvPicPr>
          </xdr:nvPicPr>
          <xdr:blipFill>
            <a:blip xmlns:r="http://schemas.openxmlformats.org/officeDocument/2006/relationships" r:embed="rId53"/>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1146"/>
                </a:ext>
              </a:extLst>
            </xdr:cNvPicPr>
          </xdr:nvPicPr>
          <xdr:blipFill>
            <a:blip xmlns:r="http://schemas.openxmlformats.org/officeDocument/2006/relationships" r:embed="rId53"/>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1147"/>
                </a:ext>
              </a:extLst>
            </xdr:cNvPicPr>
          </xdr:nvPicPr>
          <xdr:blipFill>
            <a:blip xmlns:r="http://schemas.openxmlformats.org/officeDocument/2006/relationships" r:embed="rId53"/>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1148"/>
                </a:ext>
              </a:extLst>
            </xdr:cNvPicPr>
          </xdr:nvPicPr>
          <xdr:blipFill>
            <a:blip xmlns:r="http://schemas.openxmlformats.org/officeDocument/2006/relationships" r:embed="rId53"/>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1149"/>
                </a:ext>
              </a:extLst>
            </xdr:cNvPicPr>
          </xdr:nvPicPr>
          <xdr:blipFill>
            <a:blip xmlns:r="http://schemas.openxmlformats.org/officeDocument/2006/relationships" r:embed="rId53"/>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1150"/>
                </a:ext>
              </a:extLst>
            </xdr:cNvPicPr>
          </xdr:nvPicPr>
          <xdr:blipFill>
            <a:blip xmlns:r="http://schemas.openxmlformats.org/officeDocument/2006/relationships" r:embed="rId53"/>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1151"/>
                </a:ext>
              </a:extLst>
            </xdr:cNvPicPr>
          </xdr:nvPicPr>
          <xdr:blipFill>
            <a:blip xmlns:r="http://schemas.openxmlformats.org/officeDocument/2006/relationships" r:embed="rId53"/>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1152"/>
                </a:ext>
              </a:extLst>
            </xdr:cNvPicPr>
          </xdr:nvPicPr>
          <xdr:blipFill>
            <a:blip xmlns:r="http://schemas.openxmlformats.org/officeDocument/2006/relationships" r:embed="rId53"/>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1153"/>
                </a:ext>
              </a:extLst>
            </xdr:cNvPicPr>
          </xdr:nvPicPr>
          <xdr:blipFill>
            <a:blip xmlns:r="http://schemas.openxmlformats.org/officeDocument/2006/relationships" r:embed="rId53"/>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1154"/>
                </a:ext>
              </a:extLst>
            </xdr:cNvPicPr>
          </xdr:nvPicPr>
          <xdr:blipFill>
            <a:blip xmlns:r="http://schemas.openxmlformats.org/officeDocument/2006/relationships" r:embed="rId53"/>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1155"/>
                </a:ext>
              </a:extLst>
            </xdr:cNvPicPr>
          </xdr:nvPicPr>
          <xdr:blipFill>
            <a:blip xmlns:r="http://schemas.openxmlformats.org/officeDocument/2006/relationships" r:embed="rId54"/>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1156"/>
                </a:ext>
              </a:extLst>
            </xdr:cNvPicPr>
          </xdr:nvPicPr>
          <xdr:blipFill>
            <a:blip xmlns:r="http://schemas.openxmlformats.org/officeDocument/2006/relationships" r:embed="rId54"/>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70" zoomScaleNormal="70" workbookViewId="0"/>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秋田県　大仙市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8</v>
      </c>
      <c r="T3" s="132"/>
      <c r="U3" s="132"/>
      <c r="V3" s="132"/>
      <c r="W3" s="132"/>
      <c r="X3" s="132"/>
      <c r="Y3" s="132"/>
      <c r="Z3" s="132"/>
      <c r="AA3" s="132"/>
      <c r="AB3" s="132"/>
      <c r="AC3" s="132"/>
      <c r="AD3" s="132"/>
      <c r="AE3" s="132"/>
      <c r="AF3" s="132"/>
      <c r="AG3" s="132"/>
      <c r="AH3" s="133"/>
      <c r="AI3" s="1"/>
      <c r="AJ3" s="1"/>
      <c r="AK3" s="118" t="s">
        <v>276</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v>
      </c>
      <c r="C5" s="141"/>
      <c r="D5" s="141"/>
      <c r="E5" s="141"/>
      <c r="F5" s="142" t="str">
        <f>データ!N6</f>
        <v>-</v>
      </c>
      <c r="G5" s="142"/>
      <c r="H5" s="142"/>
      <c r="I5" s="142"/>
      <c r="J5" s="142" t="str">
        <f>データ!O6</f>
        <v>-</v>
      </c>
      <c r="K5" s="142"/>
      <c r="L5" s="142"/>
      <c r="M5" s="142"/>
      <c r="N5" s="142">
        <f>データ!P6</f>
        <v>2</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132</v>
      </c>
      <c r="G7" s="146"/>
      <c r="H7" s="146"/>
      <c r="I7" s="146"/>
      <c r="J7" s="147" t="s">
        <v>132</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134</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t="str">
        <f>データ!B10</f>
        <v>H27</v>
      </c>
      <c r="G11" s="159"/>
      <c r="H11" s="158" t="str">
        <f>データ!C10</f>
        <v>H28</v>
      </c>
      <c r="I11" s="159"/>
      <c r="J11" s="158" t="str">
        <f>データ!D10</f>
        <v>H29</v>
      </c>
      <c r="K11" s="159"/>
      <c r="L11" s="158" t="str">
        <f>データ!E10</f>
        <v>H30</v>
      </c>
      <c r="M11" s="159"/>
      <c r="N11" s="158" t="str">
        <f>データ!F10</f>
        <v>R01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t="str">
        <f>データ!W6</f>
        <v>-</v>
      </c>
      <c r="G12" s="162"/>
      <c r="H12" s="161" t="str">
        <f>データ!X6</f>
        <v>-</v>
      </c>
      <c r="I12" s="162"/>
      <c r="J12" s="161" t="str">
        <f>データ!Y6</f>
        <v>-</v>
      </c>
      <c r="K12" s="162"/>
      <c r="L12" s="161" t="str">
        <f>データ!Z6</f>
        <v>-</v>
      </c>
      <c r="M12" s="162"/>
      <c r="N12" s="150">
        <f>データ!AA6</f>
        <v>25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f>データ!AL6</f>
        <v>293</v>
      </c>
      <c r="G15" s="171"/>
      <c r="H15" s="171">
        <f>データ!AM6</f>
        <v>3426</v>
      </c>
      <c r="I15" s="171"/>
      <c r="J15" s="171">
        <f>データ!AN6</f>
        <v>2907</v>
      </c>
      <c r="K15" s="171"/>
      <c r="L15" s="171">
        <f>データ!AO6</f>
        <v>3305</v>
      </c>
      <c r="M15" s="171"/>
      <c r="N15" s="172">
        <f>データ!AP6</f>
        <v>3613</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293</v>
      </c>
      <c r="G16" s="177"/>
      <c r="H16" s="177">
        <f>データ!AR6</f>
        <v>3426</v>
      </c>
      <c r="I16" s="177"/>
      <c r="J16" s="177">
        <f>データ!AS6</f>
        <v>2907</v>
      </c>
      <c r="K16" s="177"/>
      <c r="L16" s="177">
        <f>データ!AT6</f>
        <v>3305</v>
      </c>
      <c r="M16" s="177"/>
      <c r="N16" s="166">
        <f>データ!AU6</f>
        <v>3638</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t="str">
        <f>データ!AV6</f>
        <v>-</v>
      </c>
      <c r="G19" s="180"/>
      <c r="H19" s="180"/>
      <c r="I19" s="180">
        <f>データ!AW6</f>
        <v>130936</v>
      </c>
      <c r="J19" s="180"/>
      <c r="K19" s="180"/>
      <c r="L19" s="180">
        <f>データ!AX6</f>
        <v>130936</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31</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277</v>
      </c>
      <c r="AL40" s="119"/>
      <c r="AM40" s="119"/>
      <c r="AN40" s="119"/>
      <c r="AO40" s="119"/>
      <c r="AP40" s="119"/>
      <c r="AQ40" s="120"/>
    </row>
    <row r="41" spans="1:43" ht="29.45" customHeight="1">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34</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275</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t="18.75" hidden="1">
      <c r="B122" s="5" t="s">
        <v>36</v>
      </c>
      <c r="C122" s="5" t="s">
        <v>37</v>
      </c>
      <c r="D122" s="5" t="s">
        <v>38</v>
      </c>
      <c r="E122" s="5" t="s">
        <v>39</v>
      </c>
      <c r="F122" s="5" t="s">
        <v>40</v>
      </c>
      <c r="G122" s="5" t="s">
        <v>41</v>
      </c>
    </row>
    <row r="123" spans="1:43" ht="18.75" hidden="1">
      <c r="C123" s="5" t="str">
        <f>データ!CY9</f>
        <v>（最大出力合計2,372kW）</v>
      </c>
      <c r="D123" s="5" t="str">
        <f>データ!EX9</f>
        <v>（最大出力合計18kW）</v>
      </c>
      <c r="E123" s="5" t="str">
        <f>データ!GW9</f>
        <v>（最大出力合計-kW）</v>
      </c>
      <c r="F123" s="5" t="str">
        <f>データ!IV9</f>
        <v>（最大出力合計-kW）</v>
      </c>
      <c r="G123" s="5" t="str">
        <f>データ!KU9</f>
        <v>（最大出力合計2,354kW）</v>
      </c>
    </row>
  </sheetData>
  <sheetProtection algorithmName="SHA-512" hashValue="Cjsej2lhgO1gPyG7YVoB/AmrvcjA6W6X3oyK1qPtpEXRe+v+VgfD+CX/4PRbXIW6flaQb+romG+xBxz2m9Y91Q==" saltValue="Dso45BxAn00bqasw478nJ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175.5">
      <c r="A6" s="49" t="s">
        <v>119</v>
      </c>
      <c r="B6" s="67" t="str">
        <f>B7</f>
        <v>2019</v>
      </c>
      <c r="C6" s="67" t="str">
        <f t="shared" ref="C6:AX6" si="6">C7</f>
        <v>052124</v>
      </c>
      <c r="D6" s="67" t="str">
        <f t="shared" si="6"/>
        <v>47</v>
      </c>
      <c r="E6" s="67" t="str">
        <f t="shared" si="6"/>
        <v>04</v>
      </c>
      <c r="F6" s="67" t="str">
        <f t="shared" si="6"/>
        <v>0</v>
      </c>
      <c r="G6" s="67" t="str">
        <f t="shared" si="6"/>
        <v>000</v>
      </c>
      <c r="H6" s="67" t="str">
        <f t="shared" si="6"/>
        <v>秋田県　大仙市</v>
      </c>
      <c r="I6" s="67" t="str">
        <f t="shared" si="6"/>
        <v>法非適用</v>
      </c>
      <c r="J6" s="67" t="str">
        <f t="shared" si="6"/>
        <v>電気事業</v>
      </c>
      <c r="K6" s="67" t="str">
        <f t="shared" si="6"/>
        <v>非設置</v>
      </c>
      <c r="L6" s="68" t="str">
        <f t="shared" si="6"/>
        <v>該当数値なし</v>
      </c>
      <c r="M6" s="69">
        <f t="shared" si="6"/>
        <v>1</v>
      </c>
      <c r="N6" s="69" t="str">
        <f t="shared" si="6"/>
        <v>-</v>
      </c>
      <c r="O6" s="69" t="str">
        <f t="shared" si="6"/>
        <v>-</v>
      </c>
      <c r="P6" s="69">
        <f t="shared" si="6"/>
        <v>2</v>
      </c>
      <c r="Q6" s="69" t="str">
        <f t="shared" si="6"/>
        <v>-</v>
      </c>
      <c r="R6" s="70" t="str">
        <f>R7</f>
        <v>令和17年12月24日・令和20年12月24日　大仙市柏台太陽光発電所（第一発電所）、（第二発電所）・真木関根地区小水力発電施設</v>
      </c>
      <c r="S6" s="71" t="str">
        <f t="shared" si="6"/>
        <v>令和17年12月24日・令和20年12月24日　大仙市柏台太陽光発電所（第一発電所）、（第二発電所）・真木関根地区小水力発電施設</v>
      </c>
      <c r="T6" s="67" t="str">
        <f t="shared" si="6"/>
        <v>無</v>
      </c>
      <c r="U6" s="71" t="str">
        <f t="shared" si="6"/>
        <v>東北電力株式会社</v>
      </c>
      <c r="V6" s="68" t="str">
        <f t="shared" si="6"/>
        <v>-</v>
      </c>
      <c r="W6" s="69" t="str">
        <f>W7</f>
        <v>-</v>
      </c>
      <c r="X6" s="69" t="str">
        <f t="shared" si="6"/>
        <v>-</v>
      </c>
      <c r="Y6" s="69" t="str">
        <f t="shared" si="6"/>
        <v>-</v>
      </c>
      <c r="Z6" s="69" t="str">
        <f t="shared" si="6"/>
        <v>-</v>
      </c>
      <c r="AA6" s="69">
        <f t="shared" si="6"/>
        <v>25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293</v>
      </c>
      <c r="AM6" s="69">
        <f t="shared" si="6"/>
        <v>3426</v>
      </c>
      <c r="AN6" s="69">
        <f t="shared" si="6"/>
        <v>2907</v>
      </c>
      <c r="AO6" s="69">
        <f t="shared" si="6"/>
        <v>3305</v>
      </c>
      <c r="AP6" s="69">
        <f t="shared" si="6"/>
        <v>3613</v>
      </c>
      <c r="AQ6" s="69">
        <f t="shared" si="6"/>
        <v>293</v>
      </c>
      <c r="AR6" s="69">
        <f t="shared" si="6"/>
        <v>3426</v>
      </c>
      <c r="AS6" s="69">
        <f t="shared" si="6"/>
        <v>2907</v>
      </c>
      <c r="AT6" s="69">
        <f t="shared" si="6"/>
        <v>3305</v>
      </c>
      <c r="AU6" s="69">
        <f t="shared" si="6"/>
        <v>3638</v>
      </c>
      <c r="AV6" s="69" t="str">
        <f t="shared" si="6"/>
        <v>-</v>
      </c>
      <c r="AW6" s="69">
        <f t="shared" si="6"/>
        <v>130936</v>
      </c>
      <c r="AX6" s="69">
        <f t="shared" si="6"/>
        <v>130936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175.5">
      <c r="A7" s="49"/>
      <c r="B7" s="77" t="s">
        <v>120</v>
      </c>
      <c r="C7" s="77" t="s">
        <v>121</v>
      </c>
      <c r="D7" s="77" t="s">
        <v>122</v>
      </c>
      <c r="E7" s="77" t="s">
        <v>123</v>
      </c>
      <c r="F7" s="77" t="s">
        <v>124</v>
      </c>
      <c r="G7" s="77" t="s">
        <v>125</v>
      </c>
      <c r="H7" s="77" t="s">
        <v>126</v>
      </c>
      <c r="I7" s="77" t="s">
        <v>127</v>
      </c>
      <c r="J7" s="77" t="s">
        <v>128</v>
      </c>
      <c r="K7" s="77" t="s">
        <v>129</v>
      </c>
      <c r="L7" s="78" t="s">
        <v>130</v>
      </c>
      <c r="M7" s="79">
        <v>1</v>
      </c>
      <c r="N7" s="79" t="s">
        <v>131</v>
      </c>
      <c r="O7" s="80" t="s">
        <v>131</v>
      </c>
      <c r="P7" s="80">
        <v>2</v>
      </c>
      <c r="Q7" s="80" t="s">
        <v>131</v>
      </c>
      <c r="R7" s="81" t="s">
        <v>132</v>
      </c>
      <c r="S7" s="81" t="s">
        <v>132</v>
      </c>
      <c r="T7" s="82" t="s">
        <v>133</v>
      </c>
      <c r="U7" s="81" t="s">
        <v>134</v>
      </c>
      <c r="V7" s="78" t="s">
        <v>131</v>
      </c>
      <c r="W7" s="80" t="s">
        <v>131</v>
      </c>
      <c r="X7" s="80" t="s">
        <v>131</v>
      </c>
      <c r="Y7" s="80" t="s">
        <v>131</v>
      </c>
      <c r="Z7" s="80" t="s">
        <v>131</v>
      </c>
      <c r="AA7" s="80">
        <v>25</v>
      </c>
      <c r="AB7" s="80" t="s">
        <v>131</v>
      </c>
      <c r="AC7" s="80" t="s">
        <v>131</v>
      </c>
      <c r="AD7" s="80" t="s">
        <v>131</v>
      </c>
      <c r="AE7" s="80" t="s">
        <v>131</v>
      </c>
      <c r="AF7" s="80" t="s">
        <v>131</v>
      </c>
      <c r="AG7" s="80" t="s">
        <v>131</v>
      </c>
      <c r="AH7" s="80" t="s">
        <v>131</v>
      </c>
      <c r="AI7" s="80" t="s">
        <v>131</v>
      </c>
      <c r="AJ7" s="80" t="s">
        <v>131</v>
      </c>
      <c r="AK7" s="80" t="s">
        <v>131</v>
      </c>
      <c r="AL7" s="80">
        <v>293</v>
      </c>
      <c r="AM7" s="80">
        <v>3426</v>
      </c>
      <c r="AN7" s="80">
        <v>2907</v>
      </c>
      <c r="AO7" s="80">
        <v>3305</v>
      </c>
      <c r="AP7" s="80">
        <v>3613</v>
      </c>
      <c r="AQ7" s="80">
        <v>293</v>
      </c>
      <c r="AR7" s="80">
        <v>3426</v>
      </c>
      <c r="AS7" s="80">
        <v>2907</v>
      </c>
      <c r="AT7" s="80">
        <v>3305</v>
      </c>
      <c r="AU7" s="80">
        <v>3638</v>
      </c>
      <c r="AV7" s="80" t="s">
        <v>131</v>
      </c>
      <c r="AW7" s="80">
        <v>130936</v>
      </c>
      <c r="AX7" s="80">
        <v>130936</v>
      </c>
      <c r="AY7" s="83">
        <v>100</v>
      </c>
      <c r="AZ7" s="83">
        <v>124.2</v>
      </c>
      <c r="BA7" s="83">
        <v>105.1</v>
      </c>
      <c r="BB7" s="83">
        <v>119.6</v>
      </c>
      <c r="BC7" s="83">
        <v>129.4</v>
      </c>
      <c r="BD7" s="83">
        <v>118.8</v>
      </c>
      <c r="BE7" s="83">
        <v>88.8</v>
      </c>
      <c r="BF7" s="83">
        <v>121.3</v>
      </c>
      <c r="BG7" s="83">
        <v>123.2</v>
      </c>
      <c r="BH7" s="83">
        <v>134.69999999999999</v>
      </c>
      <c r="BI7" s="83">
        <v>100</v>
      </c>
      <c r="BJ7" s="83">
        <v>42.1</v>
      </c>
      <c r="BK7" s="83">
        <v>124.2</v>
      </c>
      <c r="BL7" s="83">
        <v>105.1</v>
      </c>
      <c r="BM7" s="83">
        <v>119.6</v>
      </c>
      <c r="BN7" s="83">
        <v>129.4</v>
      </c>
      <c r="BO7" s="83">
        <v>255.4</v>
      </c>
      <c r="BP7" s="83">
        <v>269.8</v>
      </c>
      <c r="BQ7" s="83">
        <v>247.9</v>
      </c>
      <c r="BR7" s="83">
        <v>240.1</v>
      </c>
      <c r="BS7" s="83">
        <v>255.5</v>
      </c>
      <c r="BT7" s="83">
        <v>100</v>
      </c>
      <c r="BU7" s="83" t="s">
        <v>131</v>
      </c>
      <c r="BV7" s="83" t="s">
        <v>131</v>
      </c>
      <c r="BW7" s="83" t="s">
        <v>131</v>
      </c>
      <c r="BX7" s="83" t="s">
        <v>131</v>
      </c>
      <c r="BY7" s="83" t="s">
        <v>131</v>
      </c>
      <c r="BZ7" s="83" t="s">
        <v>131</v>
      </c>
      <c r="CA7" s="83" t="s">
        <v>131</v>
      </c>
      <c r="CB7" s="83" t="s">
        <v>131</v>
      </c>
      <c r="CC7" s="83" t="s">
        <v>131</v>
      </c>
      <c r="CD7" s="83" t="s">
        <v>131</v>
      </c>
      <c r="CE7" s="83" t="s">
        <v>131</v>
      </c>
      <c r="CF7" s="83">
        <v>92013.7</v>
      </c>
      <c r="CG7" s="83">
        <v>31358.7</v>
      </c>
      <c r="CH7" s="83">
        <v>37008.9</v>
      </c>
      <c r="CI7" s="83">
        <v>32519.5</v>
      </c>
      <c r="CJ7" s="83">
        <v>30176.2</v>
      </c>
      <c r="CK7" s="83">
        <v>18815.8</v>
      </c>
      <c r="CL7" s="83">
        <v>22847.9</v>
      </c>
      <c r="CM7" s="83">
        <v>19199</v>
      </c>
      <c r="CN7" s="83">
        <v>19830.400000000001</v>
      </c>
      <c r="CO7" s="83">
        <v>19066.3</v>
      </c>
      <c r="CP7" s="80">
        <v>-15603</v>
      </c>
      <c r="CQ7" s="80">
        <v>26028</v>
      </c>
      <c r="CR7" s="80">
        <v>5485</v>
      </c>
      <c r="CS7" s="80">
        <v>21063</v>
      </c>
      <c r="CT7" s="80">
        <v>32297</v>
      </c>
      <c r="CU7" s="80">
        <v>37685</v>
      </c>
      <c r="CV7" s="80">
        <v>2390</v>
      </c>
      <c r="CW7" s="80">
        <v>32739</v>
      </c>
      <c r="CX7" s="80">
        <v>34140</v>
      </c>
      <c r="CY7" s="80">
        <v>33434</v>
      </c>
      <c r="CZ7" s="80">
        <v>2372</v>
      </c>
      <c r="DA7" s="83">
        <v>1.4</v>
      </c>
      <c r="DB7" s="83">
        <v>16.600000000000001</v>
      </c>
      <c r="DC7" s="83">
        <v>14.1</v>
      </c>
      <c r="DD7" s="83">
        <v>16</v>
      </c>
      <c r="DE7" s="83">
        <v>17.5</v>
      </c>
      <c r="DF7" s="83">
        <v>32.4</v>
      </c>
      <c r="DG7" s="83">
        <v>36.4</v>
      </c>
      <c r="DH7" s="83">
        <v>31.6</v>
      </c>
      <c r="DI7" s="83">
        <v>31.6</v>
      </c>
      <c r="DJ7" s="83">
        <v>30.1</v>
      </c>
      <c r="DK7" s="83">
        <v>0</v>
      </c>
      <c r="DL7" s="83">
        <v>0</v>
      </c>
      <c r="DM7" s="83">
        <v>0</v>
      </c>
      <c r="DN7" s="83">
        <v>0</v>
      </c>
      <c r="DO7" s="83">
        <v>0</v>
      </c>
      <c r="DP7" s="83">
        <v>10.1</v>
      </c>
      <c r="DQ7" s="83">
        <v>8.3000000000000007</v>
      </c>
      <c r="DR7" s="83">
        <v>7.1</v>
      </c>
      <c r="DS7" s="83">
        <v>7.3</v>
      </c>
      <c r="DT7" s="83">
        <v>5.4</v>
      </c>
      <c r="DU7" s="83">
        <v>0</v>
      </c>
      <c r="DV7" s="83">
        <v>0</v>
      </c>
      <c r="DW7" s="83">
        <v>0</v>
      </c>
      <c r="DX7" s="83">
        <v>0</v>
      </c>
      <c r="DY7" s="83">
        <v>0</v>
      </c>
      <c r="DZ7" s="83">
        <v>106.3</v>
      </c>
      <c r="EA7" s="83">
        <v>110.5</v>
      </c>
      <c r="EB7" s="83">
        <v>156.5</v>
      </c>
      <c r="EC7" s="83">
        <v>157.6</v>
      </c>
      <c r="ED7" s="83">
        <v>173.7</v>
      </c>
      <c r="EE7" s="83" t="s">
        <v>131</v>
      </c>
      <c r="EF7" s="83" t="s">
        <v>131</v>
      </c>
      <c r="EG7" s="83" t="s">
        <v>131</v>
      </c>
      <c r="EH7" s="83" t="s">
        <v>131</v>
      </c>
      <c r="EI7" s="83" t="s">
        <v>131</v>
      </c>
      <c r="EJ7" s="83" t="s">
        <v>131</v>
      </c>
      <c r="EK7" s="83" t="s">
        <v>131</v>
      </c>
      <c r="EL7" s="83" t="s">
        <v>131</v>
      </c>
      <c r="EM7" s="83" t="s">
        <v>131</v>
      </c>
      <c r="EN7" s="83" t="s">
        <v>131</v>
      </c>
      <c r="EO7" s="83">
        <v>100</v>
      </c>
      <c r="EP7" s="83">
        <v>100</v>
      </c>
      <c r="EQ7" s="83">
        <v>100</v>
      </c>
      <c r="ER7" s="83">
        <v>100</v>
      </c>
      <c r="ES7" s="83">
        <v>100</v>
      </c>
      <c r="ET7" s="83">
        <v>71</v>
      </c>
      <c r="EU7" s="83">
        <v>74.2</v>
      </c>
      <c r="EV7" s="83">
        <v>86.8</v>
      </c>
      <c r="EW7" s="83">
        <v>82.8</v>
      </c>
      <c r="EX7" s="83">
        <v>82.6</v>
      </c>
      <c r="EY7" s="80">
        <v>18</v>
      </c>
      <c r="EZ7" s="83" t="s">
        <v>131</v>
      </c>
      <c r="FA7" s="83" t="s">
        <v>131</v>
      </c>
      <c r="FB7" s="83" t="s">
        <v>131</v>
      </c>
      <c r="FC7" s="83" t="s">
        <v>131</v>
      </c>
      <c r="FD7" s="83">
        <v>15.9</v>
      </c>
      <c r="FE7" s="83">
        <v>61.8</v>
      </c>
      <c r="FF7" s="83">
        <v>61.6</v>
      </c>
      <c r="FG7" s="83">
        <v>57.7</v>
      </c>
      <c r="FH7" s="83">
        <v>57.6</v>
      </c>
      <c r="FI7" s="83">
        <v>60.4</v>
      </c>
      <c r="FJ7" s="83" t="s">
        <v>131</v>
      </c>
      <c r="FK7" s="83" t="s">
        <v>131</v>
      </c>
      <c r="FL7" s="83" t="s">
        <v>131</v>
      </c>
      <c r="FM7" s="83" t="s">
        <v>131</v>
      </c>
      <c r="FN7" s="83">
        <v>0</v>
      </c>
      <c r="FO7" s="83">
        <v>8.6999999999999993</v>
      </c>
      <c r="FP7" s="83">
        <v>6.4</v>
      </c>
      <c r="FQ7" s="83">
        <v>5.4</v>
      </c>
      <c r="FR7" s="83">
        <v>8.6999999999999993</v>
      </c>
      <c r="FS7" s="83">
        <v>16.5</v>
      </c>
      <c r="FT7" s="83" t="s">
        <v>131</v>
      </c>
      <c r="FU7" s="83" t="s">
        <v>131</v>
      </c>
      <c r="FV7" s="83" t="s">
        <v>131</v>
      </c>
      <c r="FW7" s="83" t="s">
        <v>131</v>
      </c>
      <c r="FX7" s="83">
        <v>0</v>
      </c>
      <c r="FY7" s="83">
        <v>351.4</v>
      </c>
      <c r="FZ7" s="83">
        <v>390.3</v>
      </c>
      <c r="GA7" s="83">
        <v>394.9</v>
      </c>
      <c r="GB7" s="83">
        <v>375</v>
      </c>
      <c r="GC7" s="83">
        <v>314.5</v>
      </c>
      <c r="GD7" s="83" t="s">
        <v>131</v>
      </c>
      <c r="GE7" s="83" t="s">
        <v>131</v>
      </c>
      <c r="GF7" s="83" t="s">
        <v>131</v>
      </c>
      <c r="GG7" s="83" t="s">
        <v>131</v>
      </c>
      <c r="GH7" s="83" t="s">
        <v>131</v>
      </c>
      <c r="GI7" s="83" t="s">
        <v>131</v>
      </c>
      <c r="GJ7" s="83" t="s">
        <v>131</v>
      </c>
      <c r="GK7" s="83" t="s">
        <v>131</v>
      </c>
      <c r="GL7" s="83" t="s">
        <v>131</v>
      </c>
      <c r="GM7" s="83" t="s">
        <v>131</v>
      </c>
      <c r="GN7" s="83" t="s">
        <v>131</v>
      </c>
      <c r="GO7" s="83" t="s">
        <v>131</v>
      </c>
      <c r="GP7" s="83" t="s">
        <v>131</v>
      </c>
      <c r="GQ7" s="83" t="s">
        <v>131</v>
      </c>
      <c r="GR7" s="83">
        <v>100</v>
      </c>
      <c r="GS7" s="83">
        <v>80.599999999999994</v>
      </c>
      <c r="GT7" s="83">
        <v>85.6</v>
      </c>
      <c r="GU7" s="83">
        <v>92</v>
      </c>
      <c r="GV7" s="83">
        <v>94.7</v>
      </c>
      <c r="GW7" s="83">
        <v>96</v>
      </c>
      <c r="GX7" s="80" t="s">
        <v>131</v>
      </c>
      <c r="GY7" s="83" t="s">
        <v>131</v>
      </c>
      <c r="GZ7" s="83" t="s">
        <v>131</v>
      </c>
      <c r="HA7" s="83" t="s">
        <v>131</v>
      </c>
      <c r="HB7" s="83" t="s">
        <v>131</v>
      </c>
      <c r="HC7" s="83" t="s">
        <v>131</v>
      </c>
      <c r="HD7" s="83">
        <v>46.6</v>
      </c>
      <c r="HE7" s="83">
        <v>53.5</v>
      </c>
      <c r="HF7" s="83">
        <v>67.599999999999994</v>
      </c>
      <c r="HG7" s="83">
        <v>67.8</v>
      </c>
      <c r="HH7" s="83">
        <v>71</v>
      </c>
      <c r="HI7" s="83" t="s">
        <v>131</v>
      </c>
      <c r="HJ7" s="83" t="s">
        <v>131</v>
      </c>
      <c r="HK7" s="83" t="s">
        <v>131</v>
      </c>
      <c r="HL7" s="83" t="s">
        <v>131</v>
      </c>
      <c r="HM7" s="83" t="s">
        <v>131</v>
      </c>
      <c r="HN7" s="83">
        <v>8.8000000000000007</v>
      </c>
      <c r="HO7" s="83">
        <v>5.5</v>
      </c>
      <c r="HP7" s="83">
        <v>0</v>
      </c>
      <c r="HQ7" s="83">
        <v>0.6</v>
      </c>
      <c r="HR7" s="83">
        <v>0.2</v>
      </c>
      <c r="HS7" s="83" t="s">
        <v>131</v>
      </c>
      <c r="HT7" s="83" t="s">
        <v>131</v>
      </c>
      <c r="HU7" s="83" t="s">
        <v>131</v>
      </c>
      <c r="HV7" s="83" t="s">
        <v>131</v>
      </c>
      <c r="HW7" s="83" t="s">
        <v>131</v>
      </c>
      <c r="HX7" s="83">
        <v>13.4</v>
      </c>
      <c r="HY7" s="83">
        <v>0.5</v>
      </c>
      <c r="HZ7" s="83">
        <v>25.6</v>
      </c>
      <c r="IA7" s="83">
        <v>43.5</v>
      </c>
      <c r="IB7" s="83">
        <v>42.8</v>
      </c>
      <c r="IC7" s="83" t="s">
        <v>131</v>
      </c>
      <c r="ID7" s="83" t="s">
        <v>131</v>
      </c>
      <c r="IE7" s="83" t="s">
        <v>131</v>
      </c>
      <c r="IF7" s="83" t="s">
        <v>131</v>
      </c>
      <c r="IG7" s="83" t="s">
        <v>131</v>
      </c>
      <c r="IH7" s="83" t="s">
        <v>131</v>
      </c>
      <c r="II7" s="83" t="s">
        <v>131</v>
      </c>
      <c r="IJ7" s="83" t="s">
        <v>131</v>
      </c>
      <c r="IK7" s="83" t="s">
        <v>131</v>
      </c>
      <c r="IL7" s="83" t="s">
        <v>131</v>
      </c>
      <c r="IM7" s="83" t="s">
        <v>131</v>
      </c>
      <c r="IN7" s="83" t="s">
        <v>131</v>
      </c>
      <c r="IO7" s="83" t="s">
        <v>131</v>
      </c>
      <c r="IP7" s="83" t="s">
        <v>131</v>
      </c>
      <c r="IQ7" s="83" t="s">
        <v>131</v>
      </c>
      <c r="IR7" s="83">
        <v>47.3</v>
      </c>
      <c r="IS7" s="83">
        <v>43.2</v>
      </c>
      <c r="IT7" s="83">
        <v>49.1</v>
      </c>
      <c r="IU7" s="83">
        <v>33.799999999999997</v>
      </c>
      <c r="IV7" s="83">
        <v>24</v>
      </c>
      <c r="IW7" s="80" t="s">
        <v>131</v>
      </c>
      <c r="IX7" s="83" t="s">
        <v>131</v>
      </c>
      <c r="IY7" s="83" t="s">
        <v>131</v>
      </c>
      <c r="IZ7" s="83" t="s">
        <v>131</v>
      </c>
      <c r="JA7" s="83" t="s">
        <v>131</v>
      </c>
      <c r="JB7" s="83" t="s">
        <v>131</v>
      </c>
      <c r="JC7" s="83">
        <v>13.7</v>
      </c>
      <c r="JD7" s="83">
        <v>16.5</v>
      </c>
      <c r="JE7" s="83">
        <v>15</v>
      </c>
      <c r="JF7" s="83">
        <v>12.8</v>
      </c>
      <c r="JG7" s="83">
        <v>11.1</v>
      </c>
      <c r="JH7" s="83" t="s">
        <v>131</v>
      </c>
      <c r="JI7" s="83" t="s">
        <v>131</v>
      </c>
      <c r="JJ7" s="83" t="s">
        <v>131</v>
      </c>
      <c r="JK7" s="83" t="s">
        <v>131</v>
      </c>
      <c r="JL7" s="83" t="s">
        <v>131</v>
      </c>
      <c r="JM7" s="83">
        <v>40</v>
      </c>
      <c r="JN7" s="83">
        <v>39.700000000000003</v>
      </c>
      <c r="JO7" s="83">
        <v>37.5</v>
      </c>
      <c r="JP7" s="83">
        <v>37.299999999999997</v>
      </c>
      <c r="JQ7" s="83">
        <v>26</v>
      </c>
      <c r="JR7" s="83" t="s">
        <v>131</v>
      </c>
      <c r="JS7" s="83" t="s">
        <v>131</v>
      </c>
      <c r="JT7" s="83" t="s">
        <v>131</v>
      </c>
      <c r="JU7" s="83" t="s">
        <v>131</v>
      </c>
      <c r="JV7" s="83" t="s">
        <v>131</v>
      </c>
      <c r="JW7" s="83">
        <v>102.9</v>
      </c>
      <c r="JX7" s="83">
        <v>51.8</v>
      </c>
      <c r="JY7" s="83">
        <v>34.200000000000003</v>
      </c>
      <c r="JZ7" s="83">
        <v>85.9</v>
      </c>
      <c r="KA7" s="83">
        <v>409.1</v>
      </c>
      <c r="KB7" s="83" t="s">
        <v>131</v>
      </c>
      <c r="KC7" s="83" t="s">
        <v>131</v>
      </c>
      <c r="KD7" s="83" t="s">
        <v>131</v>
      </c>
      <c r="KE7" s="83" t="s">
        <v>131</v>
      </c>
      <c r="KF7" s="83" t="s">
        <v>131</v>
      </c>
      <c r="KG7" s="83" t="s">
        <v>131</v>
      </c>
      <c r="KH7" s="83" t="s">
        <v>131</v>
      </c>
      <c r="KI7" s="83" t="s">
        <v>131</v>
      </c>
      <c r="KJ7" s="83" t="s">
        <v>131</v>
      </c>
      <c r="KK7" s="83" t="s">
        <v>131</v>
      </c>
      <c r="KL7" s="83" t="s">
        <v>131</v>
      </c>
      <c r="KM7" s="83" t="s">
        <v>131</v>
      </c>
      <c r="KN7" s="83" t="s">
        <v>131</v>
      </c>
      <c r="KO7" s="83" t="s">
        <v>131</v>
      </c>
      <c r="KP7" s="83" t="s">
        <v>131</v>
      </c>
      <c r="KQ7" s="83">
        <v>96</v>
      </c>
      <c r="KR7" s="83">
        <v>97.5</v>
      </c>
      <c r="KS7" s="83">
        <v>96.6</v>
      </c>
      <c r="KT7" s="83">
        <v>84</v>
      </c>
      <c r="KU7" s="83">
        <v>95.9</v>
      </c>
      <c r="KV7" s="80">
        <v>2354</v>
      </c>
      <c r="KW7" s="83">
        <v>1.4</v>
      </c>
      <c r="KX7" s="83">
        <v>16.600000000000001</v>
      </c>
      <c r="KY7" s="83">
        <v>14.1</v>
      </c>
      <c r="KZ7" s="83">
        <v>16</v>
      </c>
      <c r="LA7" s="83">
        <v>17.5</v>
      </c>
      <c r="LB7" s="83">
        <v>12</v>
      </c>
      <c r="LC7" s="83">
        <v>14.5</v>
      </c>
      <c r="LD7" s="83">
        <v>14.9</v>
      </c>
      <c r="LE7" s="83">
        <v>15.3</v>
      </c>
      <c r="LF7" s="83">
        <v>14.9</v>
      </c>
      <c r="LG7" s="83">
        <v>0</v>
      </c>
      <c r="LH7" s="83">
        <v>0</v>
      </c>
      <c r="LI7" s="83">
        <v>0</v>
      </c>
      <c r="LJ7" s="83">
        <v>0</v>
      </c>
      <c r="LK7" s="83">
        <v>0</v>
      </c>
      <c r="LL7" s="83">
        <v>0.3</v>
      </c>
      <c r="LM7" s="83">
        <v>0.3</v>
      </c>
      <c r="LN7" s="83">
        <v>0.3</v>
      </c>
      <c r="LO7" s="83">
        <v>0.7</v>
      </c>
      <c r="LP7" s="83">
        <v>0.4</v>
      </c>
      <c r="LQ7" s="83">
        <v>0</v>
      </c>
      <c r="LR7" s="83">
        <v>0</v>
      </c>
      <c r="LS7" s="83">
        <v>0</v>
      </c>
      <c r="LT7" s="83">
        <v>0</v>
      </c>
      <c r="LU7" s="83">
        <v>0</v>
      </c>
      <c r="LV7" s="83">
        <v>207.5</v>
      </c>
      <c r="LW7" s="83">
        <v>189.5</v>
      </c>
      <c r="LX7" s="83">
        <v>172</v>
      </c>
      <c r="LY7" s="83">
        <v>151.69999999999999</v>
      </c>
      <c r="LZ7" s="83">
        <v>138.1</v>
      </c>
      <c r="MA7" s="83" t="s">
        <v>131</v>
      </c>
      <c r="MB7" s="83" t="s">
        <v>131</v>
      </c>
      <c r="MC7" s="83" t="s">
        <v>131</v>
      </c>
      <c r="MD7" s="83" t="s">
        <v>131</v>
      </c>
      <c r="ME7" s="83" t="s">
        <v>131</v>
      </c>
      <c r="MF7" s="83" t="s">
        <v>131</v>
      </c>
      <c r="MG7" s="83" t="s">
        <v>131</v>
      </c>
      <c r="MH7" s="83" t="s">
        <v>131</v>
      </c>
      <c r="MI7" s="83" t="s">
        <v>131</v>
      </c>
      <c r="MJ7" s="83" t="s">
        <v>131</v>
      </c>
      <c r="MK7" s="83">
        <v>100</v>
      </c>
      <c r="ML7" s="83">
        <v>100</v>
      </c>
      <c r="MM7" s="83">
        <v>100</v>
      </c>
      <c r="MN7" s="83">
        <v>100</v>
      </c>
      <c r="MO7" s="83">
        <v>100</v>
      </c>
      <c r="MP7" s="83">
        <v>98.1</v>
      </c>
      <c r="MQ7" s="83">
        <v>98.7</v>
      </c>
      <c r="MR7" s="83">
        <v>98.2</v>
      </c>
      <c r="MS7" s="83">
        <v>98.7</v>
      </c>
      <c r="MT7" s="83">
        <v>98.8</v>
      </c>
      <c r="MU7" s="83" t="s">
        <v>131</v>
      </c>
      <c r="MV7" s="83" t="s">
        <v>131</v>
      </c>
      <c r="MW7" s="83" t="s">
        <v>131</v>
      </c>
      <c r="MX7" s="83" t="s">
        <v>131</v>
      </c>
      <c r="MY7" s="83" t="s">
        <v>131</v>
      </c>
      <c r="MZ7" s="83" t="s">
        <v>131</v>
      </c>
      <c r="NA7" s="83" t="s">
        <v>131</v>
      </c>
      <c r="NB7" s="83" t="s">
        <v>131</v>
      </c>
      <c r="NC7" s="83" t="s">
        <v>131</v>
      </c>
      <c r="ND7" s="83" t="s">
        <v>131</v>
      </c>
      <c r="NE7" s="83" t="s">
        <v>131</v>
      </c>
      <c r="NF7" s="83" t="s">
        <v>131</v>
      </c>
      <c r="NG7" s="83">
        <v>2</v>
      </c>
      <c r="NH7" s="83">
        <v>2</v>
      </c>
      <c r="NI7" s="83">
        <v>2</v>
      </c>
      <c r="NJ7" s="83">
        <v>2</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v>0</v>
      </c>
      <c r="GE8" s="87" t="s">
        <v>136</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v>0</v>
      </c>
      <c r="ID8" s="87" t="s">
        <v>136</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v>0</v>
      </c>
      <c r="KC8" s="87" t="s">
        <v>136</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v>0</v>
      </c>
      <c r="MB8" s="87" t="s">
        <v>136</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137</v>
      </c>
      <c r="C9" s="89" t="s">
        <v>138</v>
      </c>
      <c r="D9" s="89" t="s">
        <v>139</v>
      </c>
      <c r="E9" s="89" t="s">
        <v>140</v>
      </c>
      <c r="F9" s="89" t="s">
        <v>141</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142</v>
      </c>
      <c r="AY9" s="90"/>
      <c r="AZ9" s="90"/>
      <c r="BA9" s="90"/>
      <c r="BB9" s="90"/>
      <c r="BC9" s="90"/>
      <c r="BD9" s="84"/>
      <c r="BE9" s="85"/>
      <c r="BF9" s="85"/>
      <c r="BG9" s="85"/>
      <c r="BH9" s="85"/>
      <c r="BI9" s="85" t="s">
        <v>142</v>
      </c>
      <c r="BJ9" s="90"/>
      <c r="BK9" s="90"/>
      <c r="BL9" s="90"/>
      <c r="BM9" s="90"/>
      <c r="BN9" s="90"/>
      <c r="BO9" s="84"/>
      <c r="BP9" s="85"/>
      <c r="BQ9" s="85"/>
      <c r="BR9" s="85"/>
      <c r="BS9" s="85"/>
      <c r="BT9" s="85" t="s">
        <v>142</v>
      </c>
      <c r="BU9" s="90"/>
      <c r="BV9" s="90"/>
      <c r="BW9" s="90"/>
      <c r="BX9" s="90"/>
      <c r="BY9" s="90"/>
      <c r="BZ9" s="84"/>
      <c r="CA9" s="85"/>
      <c r="CB9" s="85"/>
      <c r="CC9" s="85"/>
      <c r="CD9" s="85"/>
      <c r="CE9" s="85" t="s">
        <v>142</v>
      </c>
      <c r="CF9" s="90"/>
      <c r="CG9" s="90"/>
      <c r="CH9" s="90"/>
      <c r="CI9" s="90"/>
      <c r="CJ9" s="90"/>
      <c r="CK9" s="84"/>
      <c r="CL9" s="85"/>
      <c r="CM9" s="85"/>
      <c r="CN9" s="85"/>
      <c r="CO9" s="85" t="s">
        <v>142</v>
      </c>
      <c r="CP9" s="90"/>
      <c r="CQ9" s="90"/>
      <c r="CR9" s="90"/>
      <c r="CS9" s="90"/>
      <c r="CT9" s="90"/>
      <c r="CU9" s="85"/>
      <c r="CV9" s="84"/>
      <c r="CW9" s="85"/>
      <c r="CX9" s="85"/>
      <c r="CY9" s="91" t="str">
        <f>"（最大出力合計"&amp;TEXT(CZ7,"#,##0")&amp;"kW）"</f>
        <v>（最大出力合計2,372kW）</v>
      </c>
      <c r="CZ9" s="85" t="s">
        <v>142</v>
      </c>
      <c r="DA9" s="90"/>
      <c r="DB9" s="90"/>
      <c r="DC9" s="90"/>
      <c r="DD9" s="90"/>
      <c r="DE9" s="90"/>
      <c r="DF9" s="85"/>
      <c r="DG9" s="84"/>
      <c r="DH9" s="85"/>
      <c r="DI9" s="85"/>
      <c r="DJ9" s="85" t="s">
        <v>142</v>
      </c>
      <c r="DK9" s="90"/>
      <c r="DL9" s="90"/>
      <c r="DM9" s="90"/>
      <c r="DN9" s="90"/>
      <c r="DO9" s="90"/>
      <c r="DP9" s="85"/>
      <c r="DQ9" s="85"/>
      <c r="DR9" s="84"/>
      <c r="DS9" s="85"/>
      <c r="DT9" s="85" t="s">
        <v>142</v>
      </c>
      <c r="DU9" s="90"/>
      <c r="DV9" s="90"/>
      <c r="DW9" s="90"/>
      <c r="DX9" s="90"/>
      <c r="DY9" s="90"/>
      <c r="DZ9" s="85"/>
      <c r="EA9" s="85"/>
      <c r="EB9" s="85"/>
      <c r="EC9" s="84"/>
      <c r="ED9" s="85" t="s">
        <v>142</v>
      </c>
      <c r="EE9" s="90"/>
      <c r="EF9" s="90"/>
      <c r="EG9" s="90"/>
      <c r="EH9" s="90"/>
      <c r="EI9" s="90"/>
      <c r="EJ9" s="85"/>
      <c r="EK9" s="85"/>
      <c r="EL9" s="85"/>
      <c r="EM9" s="85"/>
      <c r="EN9" s="85" t="s">
        <v>142</v>
      </c>
      <c r="EO9" s="90"/>
      <c r="EP9" s="90"/>
      <c r="EQ9" s="90"/>
      <c r="ER9" s="90"/>
      <c r="ES9" s="90"/>
      <c r="ET9" s="84"/>
      <c r="EU9" s="84"/>
      <c r="EV9" s="84"/>
      <c r="EW9" s="84"/>
      <c r="EX9" s="91" t="str">
        <f>"（最大出力合計"&amp;TEXT(EY7,"#,##0")&amp;"kW）"</f>
        <v>（最大出力合計18kW）</v>
      </c>
      <c r="EY9" s="85" t="s">
        <v>142</v>
      </c>
      <c r="EZ9" s="90"/>
      <c r="FA9" s="90"/>
      <c r="FB9" s="90"/>
      <c r="FC9" s="90"/>
      <c r="FD9" s="90"/>
      <c r="FE9" s="85"/>
      <c r="FF9" s="84"/>
      <c r="FG9" s="85"/>
      <c r="FH9" s="85"/>
      <c r="FI9" s="85" t="s">
        <v>142</v>
      </c>
      <c r="FJ9" s="90"/>
      <c r="FK9" s="90"/>
      <c r="FL9" s="90"/>
      <c r="FM9" s="90"/>
      <c r="FN9" s="90"/>
      <c r="FO9" s="85"/>
      <c r="FP9" s="85"/>
      <c r="FQ9" s="84"/>
      <c r="FR9" s="85"/>
      <c r="FS9" s="85" t="s">
        <v>142</v>
      </c>
      <c r="FT9" s="90"/>
      <c r="FU9" s="90"/>
      <c r="FV9" s="90"/>
      <c r="FW9" s="90"/>
      <c r="FX9" s="90"/>
      <c r="FY9" s="85"/>
      <c r="FZ9" s="85"/>
      <c r="GA9" s="85"/>
      <c r="GB9" s="84"/>
      <c r="GC9" s="85" t="s">
        <v>142</v>
      </c>
      <c r="GD9" s="90"/>
      <c r="GE9" s="90"/>
      <c r="GF9" s="90"/>
      <c r="GG9" s="90"/>
      <c r="GH9" s="90"/>
      <c r="GI9" s="85"/>
      <c r="GJ9" s="85"/>
      <c r="GK9" s="85"/>
      <c r="GL9" s="85"/>
      <c r="GM9" s="85" t="s">
        <v>142</v>
      </c>
      <c r="GN9" s="90"/>
      <c r="GO9" s="90"/>
      <c r="GP9" s="90"/>
      <c r="GQ9" s="90"/>
      <c r="GR9" s="90"/>
      <c r="GS9" s="84"/>
      <c r="GT9" s="84"/>
      <c r="GU9" s="84"/>
      <c r="GV9" s="84"/>
      <c r="GW9" s="91" t="str">
        <f>"（最大出力合計"&amp;TEXT(GX7,"#,##0")&amp;"kW）"</f>
        <v>（最大出力合計-kW）</v>
      </c>
      <c r="GX9" s="85" t="s">
        <v>142</v>
      </c>
      <c r="GY9" s="90"/>
      <c r="GZ9" s="90"/>
      <c r="HA9" s="90"/>
      <c r="HB9" s="90"/>
      <c r="HC9" s="90"/>
      <c r="HD9" s="85"/>
      <c r="HE9" s="84"/>
      <c r="HF9" s="85"/>
      <c r="HG9" s="85"/>
      <c r="HH9" s="85" t="s">
        <v>142</v>
      </c>
      <c r="HI9" s="90"/>
      <c r="HJ9" s="90"/>
      <c r="HK9" s="90"/>
      <c r="HL9" s="90"/>
      <c r="HM9" s="90"/>
      <c r="HN9" s="85"/>
      <c r="HO9" s="85"/>
      <c r="HP9" s="84"/>
      <c r="HQ9" s="85"/>
      <c r="HR9" s="85" t="s">
        <v>142</v>
      </c>
      <c r="HS9" s="90"/>
      <c r="HT9" s="90"/>
      <c r="HU9" s="90"/>
      <c r="HV9" s="90"/>
      <c r="HW9" s="90"/>
      <c r="HX9" s="85"/>
      <c r="HY9" s="85"/>
      <c r="HZ9" s="85"/>
      <c r="IA9" s="84"/>
      <c r="IB9" s="85" t="s">
        <v>142</v>
      </c>
      <c r="IC9" s="90"/>
      <c r="ID9" s="90"/>
      <c r="IE9" s="90"/>
      <c r="IF9" s="90"/>
      <c r="IG9" s="90"/>
      <c r="IH9" s="85"/>
      <c r="II9" s="85"/>
      <c r="IJ9" s="85"/>
      <c r="IK9" s="85"/>
      <c r="IL9" s="85" t="s">
        <v>142</v>
      </c>
      <c r="IM9" s="90"/>
      <c r="IN9" s="90"/>
      <c r="IO9" s="90"/>
      <c r="IP9" s="90"/>
      <c r="IQ9" s="90"/>
      <c r="IR9" s="84"/>
      <c r="IS9" s="84"/>
      <c r="IT9" s="84"/>
      <c r="IU9" s="84"/>
      <c r="IV9" s="91" t="str">
        <f>"（最大出力合計"&amp;TEXT(IW7,"#,##0")&amp;"kW）"</f>
        <v>（最大出力合計-kW）</v>
      </c>
      <c r="IW9" s="85" t="s">
        <v>142</v>
      </c>
      <c r="IX9" s="90"/>
      <c r="IY9" s="90"/>
      <c r="IZ9" s="90"/>
      <c r="JA9" s="90"/>
      <c r="JB9" s="90"/>
      <c r="JC9" s="85"/>
      <c r="JD9" s="84"/>
      <c r="JE9" s="85"/>
      <c r="JF9" s="85"/>
      <c r="JG9" s="85" t="s">
        <v>142</v>
      </c>
      <c r="JH9" s="90"/>
      <c r="JI9" s="90"/>
      <c r="JJ9" s="90"/>
      <c r="JK9" s="90"/>
      <c r="JL9" s="90"/>
      <c r="JM9" s="85"/>
      <c r="JN9" s="85"/>
      <c r="JO9" s="84"/>
      <c r="JP9" s="85"/>
      <c r="JQ9" s="85" t="s">
        <v>142</v>
      </c>
      <c r="JR9" s="90"/>
      <c r="JS9" s="90"/>
      <c r="JT9" s="90"/>
      <c r="JU9" s="90"/>
      <c r="JV9" s="90"/>
      <c r="JW9" s="85"/>
      <c r="JX9" s="85"/>
      <c r="JY9" s="85"/>
      <c r="JZ9" s="84"/>
      <c r="KA9" s="85" t="s">
        <v>142</v>
      </c>
      <c r="KB9" s="90"/>
      <c r="KC9" s="90"/>
      <c r="KD9" s="90"/>
      <c r="KE9" s="90"/>
      <c r="KF9" s="90"/>
      <c r="KG9" s="85"/>
      <c r="KH9" s="85"/>
      <c r="KI9" s="85"/>
      <c r="KJ9" s="85"/>
      <c r="KK9" s="85" t="s">
        <v>142</v>
      </c>
      <c r="KL9" s="90"/>
      <c r="KM9" s="90"/>
      <c r="KN9" s="90"/>
      <c r="KO9" s="90"/>
      <c r="KP9" s="90"/>
      <c r="KQ9" s="84"/>
      <c r="KR9" s="84"/>
      <c r="KS9" s="84"/>
      <c r="KT9" s="84"/>
      <c r="KU9" s="91" t="str">
        <f>"（最大出力合計"&amp;TEXT(KV7,"#,##0")&amp;"kW）"</f>
        <v>（最大出力合計2,354kW）</v>
      </c>
      <c r="KV9" s="85" t="s">
        <v>142</v>
      </c>
      <c r="KW9" s="90"/>
      <c r="KX9" s="90"/>
      <c r="KY9" s="90"/>
      <c r="KZ9" s="90"/>
      <c r="LA9" s="90"/>
      <c r="LB9" s="85"/>
      <c r="LC9" s="84"/>
      <c r="LD9" s="85"/>
      <c r="LE9" s="85"/>
      <c r="LF9" s="85" t="s">
        <v>142</v>
      </c>
      <c r="LG9" s="90"/>
      <c r="LH9" s="90"/>
      <c r="LI9" s="90"/>
      <c r="LJ9" s="90"/>
      <c r="LK9" s="90"/>
      <c r="LL9" s="85"/>
      <c r="LM9" s="85"/>
      <c r="LN9" s="84"/>
      <c r="LO9" s="85"/>
      <c r="LP9" s="85" t="s">
        <v>142</v>
      </c>
      <c r="LQ9" s="90"/>
      <c r="LR9" s="90"/>
      <c r="LS9" s="90"/>
      <c r="LT9" s="90"/>
      <c r="LU9" s="90"/>
      <c r="LV9" s="85"/>
      <c r="LW9" s="85"/>
      <c r="LX9" s="85"/>
      <c r="LY9" s="84"/>
      <c r="LZ9" s="85" t="s">
        <v>142</v>
      </c>
      <c r="MA9" s="90"/>
      <c r="MB9" s="90"/>
      <c r="MC9" s="90"/>
      <c r="MD9" s="90"/>
      <c r="ME9" s="90"/>
      <c r="MF9" s="85"/>
      <c r="MG9" s="85"/>
      <c r="MH9" s="85"/>
      <c r="MI9" s="85"/>
      <c r="MJ9" s="85" t="s">
        <v>142</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143</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144</v>
      </c>
      <c r="AY11" s="95">
        <f>AY7</f>
        <v>100</v>
      </c>
      <c r="AZ11" s="95">
        <f>AZ7</f>
        <v>124.2</v>
      </c>
      <c r="BA11" s="95">
        <f>BA7</f>
        <v>105.1</v>
      </c>
      <c r="BB11" s="95">
        <f>BB7</f>
        <v>119.6</v>
      </c>
      <c r="BC11" s="95">
        <f>BC7</f>
        <v>129.4</v>
      </c>
      <c r="BD11" s="84"/>
      <c r="BE11" s="84"/>
      <c r="BF11" s="84"/>
      <c r="BG11" s="84"/>
      <c r="BH11" s="84"/>
      <c r="BI11" s="94" t="s">
        <v>144</v>
      </c>
      <c r="BJ11" s="95">
        <f>BJ7</f>
        <v>42.1</v>
      </c>
      <c r="BK11" s="95">
        <f>BK7</f>
        <v>124.2</v>
      </c>
      <c r="BL11" s="95">
        <f>BL7</f>
        <v>105.1</v>
      </c>
      <c r="BM11" s="95">
        <f>BM7</f>
        <v>119.6</v>
      </c>
      <c r="BN11" s="95">
        <f>BN7</f>
        <v>129.4</v>
      </c>
      <c r="BO11" s="84"/>
      <c r="BP11" s="84"/>
      <c r="BQ11" s="84"/>
      <c r="BR11" s="84"/>
      <c r="BS11" s="84"/>
      <c r="BT11" s="94" t="s">
        <v>144</v>
      </c>
      <c r="BU11" s="95" t="str">
        <f>BU7</f>
        <v>-</v>
      </c>
      <c r="BV11" s="95" t="str">
        <f>BV7</f>
        <v>-</v>
      </c>
      <c r="BW11" s="95" t="str">
        <f>BW7</f>
        <v>-</v>
      </c>
      <c r="BX11" s="95" t="str">
        <f>BX7</f>
        <v>-</v>
      </c>
      <c r="BY11" s="95" t="str">
        <f>BY7</f>
        <v>-</v>
      </c>
      <c r="BZ11" s="84"/>
      <c r="CA11" s="84"/>
      <c r="CB11" s="84"/>
      <c r="CC11" s="84"/>
      <c r="CD11" s="84"/>
      <c r="CE11" s="94" t="s">
        <v>144</v>
      </c>
      <c r="CF11" s="95">
        <f>CF7</f>
        <v>92013.7</v>
      </c>
      <c r="CG11" s="95">
        <f>CG7</f>
        <v>31358.7</v>
      </c>
      <c r="CH11" s="95">
        <f>CH7</f>
        <v>37008.9</v>
      </c>
      <c r="CI11" s="95">
        <f>CI7</f>
        <v>32519.5</v>
      </c>
      <c r="CJ11" s="95">
        <f>CJ7</f>
        <v>30176.2</v>
      </c>
      <c r="CK11" s="84"/>
      <c r="CL11" s="84"/>
      <c r="CM11" s="84"/>
      <c r="CN11" s="84"/>
      <c r="CO11" s="94" t="s">
        <v>144</v>
      </c>
      <c r="CP11" s="96">
        <f>CP7</f>
        <v>-15603</v>
      </c>
      <c r="CQ11" s="96">
        <f>CQ7</f>
        <v>26028</v>
      </c>
      <c r="CR11" s="96">
        <f>CR7</f>
        <v>5485</v>
      </c>
      <c r="CS11" s="96">
        <f>CS7</f>
        <v>21063</v>
      </c>
      <c r="CT11" s="96">
        <f>CT7</f>
        <v>32297</v>
      </c>
      <c r="CU11" s="84"/>
      <c r="CV11" s="84"/>
      <c r="CW11" s="84"/>
      <c r="CX11" s="84"/>
      <c r="CY11" s="84"/>
      <c r="CZ11" s="94" t="s">
        <v>144</v>
      </c>
      <c r="DA11" s="95">
        <f>DA7</f>
        <v>1.4</v>
      </c>
      <c r="DB11" s="95">
        <f>DB7</f>
        <v>16.600000000000001</v>
      </c>
      <c r="DC11" s="95">
        <f>DC7</f>
        <v>14.1</v>
      </c>
      <c r="DD11" s="95">
        <f>DD7</f>
        <v>16</v>
      </c>
      <c r="DE11" s="95">
        <f>DE7</f>
        <v>17.5</v>
      </c>
      <c r="DF11" s="84"/>
      <c r="DG11" s="84"/>
      <c r="DH11" s="84"/>
      <c r="DI11" s="84"/>
      <c r="DJ11" s="94" t="s">
        <v>144</v>
      </c>
      <c r="DK11" s="95">
        <f>DK7</f>
        <v>0</v>
      </c>
      <c r="DL11" s="95">
        <f>DL7</f>
        <v>0</v>
      </c>
      <c r="DM11" s="95">
        <f>DM7</f>
        <v>0</v>
      </c>
      <c r="DN11" s="95">
        <f>DN7</f>
        <v>0</v>
      </c>
      <c r="DO11" s="95">
        <f>DO7</f>
        <v>0</v>
      </c>
      <c r="DP11" s="84"/>
      <c r="DQ11" s="84"/>
      <c r="DR11" s="84"/>
      <c r="DS11" s="84"/>
      <c r="DT11" s="94" t="s">
        <v>144</v>
      </c>
      <c r="DU11" s="95">
        <f>DU7</f>
        <v>0</v>
      </c>
      <c r="DV11" s="95">
        <f>DV7</f>
        <v>0</v>
      </c>
      <c r="DW11" s="95">
        <f>DW7</f>
        <v>0</v>
      </c>
      <c r="DX11" s="95">
        <f>DX7</f>
        <v>0</v>
      </c>
      <c r="DY11" s="95">
        <f>DY7</f>
        <v>0</v>
      </c>
      <c r="DZ11" s="84"/>
      <c r="EA11" s="84"/>
      <c r="EB11" s="84"/>
      <c r="EC11" s="84"/>
      <c r="ED11" s="94" t="s">
        <v>145</v>
      </c>
      <c r="EE11" s="95" t="str">
        <f>EE7</f>
        <v>-</v>
      </c>
      <c r="EF11" s="95" t="str">
        <f>EF7</f>
        <v>-</v>
      </c>
      <c r="EG11" s="95" t="str">
        <f>EG7</f>
        <v>-</v>
      </c>
      <c r="EH11" s="95" t="str">
        <f>EH7</f>
        <v>-</v>
      </c>
      <c r="EI11" s="95" t="str">
        <f>EI7</f>
        <v>-</v>
      </c>
      <c r="EJ11" s="84"/>
      <c r="EK11" s="84"/>
      <c r="EL11" s="84"/>
      <c r="EM11" s="84"/>
      <c r="EN11" s="94" t="s">
        <v>146</v>
      </c>
      <c r="EO11" s="95">
        <f>EO7</f>
        <v>100</v>
      </c>
      <c r="EP11" s="95">
        <f>EP7</f>
        <v>100</v>
      </c>
      <c r="EQ11" s="95">
        <f>EQ7</f>
        <v>100</v>
      </c>
      <c r="ER11" s="95">
        <f>ER7</f>
        <v>100</v>
      </c>
      <c r="ES11" s="95">
        <f>ES7</f>
        <v>100</v>
      </c>
      <c r="ET11" s="84"/>
      <c r="EU11" s="84"/>
      <c r="EV11" s="84"/>
      <c r="EW11" s="84"/>
      <c r="EX11" s="84"/>
      <c r="EY11" s="94" t="s">
        <v>144</v>
      </c>
      <c r="EZ11" s="95" t="str">
        <f>EZ7</f>
        <v>-</v>
      </c>
      <c r="FA11" s="95" t="str">
        <f>FA7</f>
        <v>-</v>
      </c>
      <c r="FB11" s="95" t="str">
        <f>FB7</f>
        <v>-</v>
      </c>
      <c r="FC11" s="95" t="str">
        <f>FC7</f>
        <v>-</v>
      </c>
      <c r="FD11" s="95">
        <f>FD7</f>
        <v>15.9</v>
      </c>
      <c r="FE11" s="84"/>
      <c r="FF11" s="84"/>
      <c r="FG11" s="84"/>
      <c r="FH11" s="84"/>
      <c r="FI11" s="94" t="s">
        <v>144</v>
      </c>
      <c r="FJ11" s="95" t="str">
        <f>FJ7</f>
        <v>-</v>
      </c>
      <c r="FK11" s="95" t="str">
        <f>FK7</f>
        <v>-</v>
      </c>
      <c r="FL11" s="95" t="str">
        <f>FL7</f>
        <v>-</v>
      </c>
      <c r="FM11" s="95" t="str">
        <f>FM7</f>
        <v>-</v>
      </c>
      <c r="FN11" s="95">
        <f>FN7</f>
        <v>0</v>
      </c>
      <c r="FO11" s="84"/>
      <c r="FP11" s="84"/>
      <c r="FQ11" s="84"/>
      <c r="FR11" s="84"/>
      <c r="FS11" s="94" t="s">
        <v>144</v>
      </c>
      <c r="FT11" s="95" t="str">
        <f>FT7</f>
        <v>-</v>
      </c>
      <c r="FU11" s="95" t="str">
        <f>FU7</f>
        <v>-</v>
      </c>
      <c r="FV11" s="95" t="str">
        <f>FV7</f>
        <v>-</v>
      </c>
      <c r="FW11" s="95" t="str">
        <f>FW7</f>
        <v>-</v>
      </c>
      <c r="FX11" s="95">
        <f>FX7</f>
        <v>0</v>
      </c>
      <c r="FY11" s="84"/>
      <c r="FZ11" s="84"/>
      <c r="GA11" s="84"/>
      <c r="GB11" s="84"/>
      <c r="GC11" s="94" t="s">
        <v>146</v>
      </c>
      <c r="GD11" s="95" t="str">
        <f>GD7</f>
        <v>-</v>
      </c>
      <c r="GE11" s="95" t="str">
        <f>GE7</f>
        <v>-</v>
      </c>
      <c r="GF11" s="95" t="str">
        <f>GF7</f>
        <v>-</v>
      </c>
      <c r="GG11" s="95" t="str">
        <f>GG7</f>
        <v>-</v>
      </c>
      <c r="GH11" s="95" t="str">
        <f>GH7</f>
        <v>-</v>
      </c>
      <c r="GI11" s="84"/>
      <c r="GJ11" s="84"/>
      <c r="GK11" s="84"/>
      <c r="GL11" s="84"/>
      <c r="GM11" s="94" t="s">
        <v>144</v>
      </c>
      <c r="GN11" s="95" t="str">
        <f>GN7</f>
        <v>-</v>
      </c>
      <c r="GO11" s="95" t="str">
        <f>GO7</f>
        <v>-</v>
      </c>
      <c r="GP11" s="95" t="str">
        <f>GP7</f>
        <v>-</v>
      </c>
      <c r="GQ11" s="95" t="str">
        <f>GQ7</f>
        <v>-</v>
      </c>
      <c r="GR11" s="95">
        <f>GR7</f>
        <v>100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144</v>
      </c>
      <c r="HI11" s="95" t="str">
        <f>HI7</f>
        <v>-</v>
      </c>
      <c r="HJ11" s="95" t="str">
        <f>HJ7</f>
        <v>-</v>
      </c>
      <c r="HK11" s="95" t="str">
        <f>HK7</f>
        <v>-</v>
      </c>
      <c r="HL11" s="95" t="str">
        <f>HL7</f>
        <v>-</v>
      </c>
      <c r="HM11" s="95" t="str">
        <f>HM7</f>
        <v>-</v>
      </c>
      <c r="HN11" s="84"/>
      <c r="HO11" s="84"/>
      <c r="HP11" s="84"/>
      <c r="HQ11" s="84"/>
      <c r="HR11" s="94" t="s">
        <v>147</v>
      </c>
      <c r="HS11" s="95" t="str">
        <f>HS7</f>
        <v>-</v>
      </c>
      <c r="HT11" s="95" t="str">
        <f>HT7</f>
        <v>-</v>
      </c>
      <c r="HU11" s="95" t="str">
        <f>HU7</f>
        <v>-</v>
      </c>
      <c r="HV11" s="95" t="str">
        <f>HV7</f>
        <v>-</v>
      </c>
      <c r="HW11" s="95" t="str">
        <f>HW7</f>
        <v>-</v>
      </c>
      <c r="HX11" s="84"/>
      <c r="HY11" s="84"/>
      <c r="HZ11" s="84"/>
      <c r="IA11" s="84"/>
      <c r="IB11" s="94" t="s">
        <v>144</v>
      </c>
      <c r="IC11" s="95" t="str">
        <f>IC7</f>
        <v>-</v>
      </c>
      <c r="ID11" s="95" t="str">
        <f>ID7</f>
        <v>-</v>
      </c>
      <c r="IE11" s="95" t="str">
        <f>IE7</f>
        <v>-</v>
      </c>
      <c r="IF11" s="95" t="str">
        <f>IF7</f>
        <v>-</v>
      </c>
      <c r="IG11" s="95" t="str">
        <f>IG7</f>
        <v>-</v>
      </c>
      <c r="IH11" s="84"/>
      <c r="II11" s="84"/>
      <c r="IJ11" s="84"/>
      <c r="IK11" s="84"/>
      <c r="IL11" s="94" t="s">
        <v>144</v>
      </c>
      <c r="IM11" s="95" t="str">
        <f>IM7</f>
        <v>-</v>
      </c>
      <c r="IN11" s="95" t="str">
        <f>IN7</f>
        <v>-</v>
      </c>
      <c r="IO11" s="95" t="str">
        <f>IO7</f>
        <v>-</v>
      </c>
      <c r="IP11" s="95" t="str">
        <f>IP7</f>
        <v>-</v>
      </c>
      <c r="IQ11" s="95" t="str">
        <f>IQ7</f>
        <v>-</v>
      </c>
      <c r="IR11" s="84"/>
      <c r="IS11" s="84"/>
      <c r="IT11" s="84"/>
      <c r="IU11" s="84"/>
      <c r="IV11" s="84"/>
      <c r="IW11" s="94" t="s">
        <v>147</v>
      </c>
      <c r="IX11" s="95" t="str">
        <f>IX7</f>
        <v>-</v>
      </c>
      <c r="IY11" s="95" t="str">
        <f>IY7</f>
        <v>-</v>
      </c>
      <c r="IZ11" s="95" t="str">
        <f>IZ7</f>
        <v>-</v>
      </c>
      <c r="JA11" s="95" t="str">
        <f>JA7</f>
        <v>-</v>
      </c>
      <c r="JB11" s="95" t="str">
        <f>JB7</f>
        <v>-</v>
      </c>
      <c r="JC11" s="84"/>
      <c r="JD11" s="84"/>
      <c r="JE11" s="84"/>
      <c r="JF11" s="84"/>
      <c r="JG11" s="94" t="s">
        <v>145</v>
      </c>
      <c r="JH11" s="95" t="str">
        <f>JH7</f>
        <v>-</v>
      </c>
      <c r="JI11" s="95" t="str">
        <f>JI7</f>
        <v>-</v>
      </c>
      <c r="JJ11" s="95" t="str">
        <f>JJ7</f>
        <v>-</v>
      </c>
      <c r="JK11" s="95" t="str">
        <f>JK7</f>
        <v>-</v>
      </c>
      <c r="JL11" s="95" t="str">
        <f>JL7</f>
        <v>-</v>
      </c>
      <c r="JM11" s="84"/>
      <c r="JN11" s="84"/>
      <c r="JO11" s="84"/>
      <c r="JP11" s="84"/>
      <c r="JQ11" s="94" t="s">
        <v>144</v>
      </c>
      <c r="JR11" s="95" t="str">
        <f>JR7</f>
        <v>-</v>
      </c>
      <c r="JS11" s="95" t="str">
        <f>JS7</f>
        <v>-</v>
      </c>
      <c r="JT11" s="95" t="str">
        <f>JT7</f>
        <v>-</v>
      </c>
      <c r="JU11" s="95" t="str">
        <f>JU7</f>
        <v>-</v>
      </c>
      <c r="JV11" s="95" t="str">
        <f>JV7</f>
        <v>-</v>
      </c>
      <c r="JW11" s="84"/>
      <c r="JX11" s="84"/>
      <c r="JY11" s="84"/>
      <c r="JZ11" s="84"/>
      <c r="KA11" s="94" t="s">
        <v>144</v>
      </c>
      <c r="KB11" s="95" t="str">
        <f>KB7</f>
        <v>-</v>
      </c>
      <c r="KC11" s="95" t="str">
        <f>KC7</f>
        <v>-</v>
      </c>
      <c r="KD11" s="95" t="str">
        <f>KD7</f>
        <v>-</v>
      </c>
      <c r="KE11" s="95" t="str">
        <f>KE7</f>
        <v>-</v>
      </c>
      <c r="KF11" s="95" t="str">
        <f>KF7</f>
        <v>-</v>
      </c>
      <c r="KG11" s="84"/>
      <c r="KH11" s="84"/>
      <c r="KI11" s="84"/>
      <c r="KJ11" s="84"/>
      <c r="KK11" s="94" t="s">
        <v>144</v>
      </c>
      <c r="KL11" s="95" t="str">
        <f>KL7</f>
        <v>-</v>
      </c>
      <c r="KM11" s="95" t="str">
        <f>KM7</f>
        <v>-</v>
      </c>
      <c r="KN11" s="95" t="str">
        <f>KN7</f>
        <v>-</v>
      </c>
      <c r="KO11" s="95" t="str">
        <f>KO7</f>
        <v>-</v>
      </c>
      <c r="KP11" s="95" t="str">
        <f>KP7</f>
        <v>-</v>
      </c>
      <c r="KQ11" s="84"/>
      <c r="KR11" s="84"/>
      <c r="KS11" s="84"/>
      <c r="KT11" s="84"/>
      <c r="KU11" s="84"/>
      <c r="KV11" s="94" t="s">
        <v>148</v>
      </c>
      <c r="KW11" s="95">
        <f>KW7</f>
        <v>1.4</v>
      </c>
      <c r="KX11" s="95">
        <f>KX7</f>
        <v>16.600000000000001</v>
      </c>
      <c r="KY11" s="95">
        <f>KY7</f>
        <v>14.1</v>
      </c>
      <c r="KZ11" s="95">
        <f>KZ7</f>
        <v>16</v>
      </c>
      <c r="LA11" s="95">
        <f>LA7</f>
        <v>17.5</v>
      </c>
      <c r="LB11" s="84"/>
      <c r="LC11" s="84"/>
      <c r="LD11" s="84"/>
      <c r="LE11" s="84"/>
      <c r="LF11" s="94" t="s">
        <v>144</v>
      </c>
      <c r="LG11" s="95">
        <f>LG7</f>
        <v>0</v>
      </c>
      <c r="LH11" s="95">
        <f>LH7</f>
        <v>0</v>
      </c>
      <c r="LI11" s="95">
        <f>LI7</f>
        <v>0</v>
      </c>
      <c r="LJ11" s="95">
        <f>LJ7</f>
        <v>0</v>
      </c>
      <c r="LK11" s="95">
        <f>LK7</f>
        <v>0</v>
      </c>
      <c r="LL11" s="84"/>
      <c r="LM11" s="84"/>
      <c r="LN11" s="84"/>
      <c r="LO11" s="84"/>
      <c r="LP11" s="94" t="s">
        <v>144</v>
      </c>
      <c r="LQ11" s="95">
        <f>LQ7</f>
        <v>0</v>
      </c>
      <c r="LR11" s="95">
        <f>LR7</f>
        <v>0</v>
      </c>
      <c r="LS11" s="95">
        <f>LS7</f>
        <v>0</v>
      </c>
      <c r="LT11" s="95">
        <f>LT7</f>
        <v>0</v>
      </c>
      <c r="LU11" s="95">
        <f>LU7</f>
        <v>0</v>
      </c>
      <c r="LV11" s="84"/>
      <c r="LW11" s="84"/>
      <c r="LX11" s="84"/>
      <c r="LY11" s="84"/>
      <c r="LZ11" s="94" t="s">
        <v>145</v>
      </c>
      <c r="MA11" s="95" t="str">
        <f>MA7</f>
        <v>-</v>
      </c>
      <c r="MB11" s="95" t="str">
        <f>MB7</f>
        <v>-</v>
      </c>
      <c r="MC11" s="95" t="str">
        <f>MC7</f>
        <v>-</v>
      </c>
      <c r="MD11" s="95" t="str">
        <f>MD7</f>
        <v>-</v>
      </c>
      <c r="ME11" s="95" t="str">
        <f>ME7</f>
        <v>-</v>
      </c>
      <c r="MF11" s="84"/>
      <c r="MG11" s="84"/>
      <c r="MH11" s="84"/>
      <c r="MI11" s="84"/>
      <c r="MJ11" s="94" t="s">
        <v>145</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118.8</v>
      </c>
      <c r="AZ12" s="95">
        <f>BE7</f>
        <v>88.8</v>
      </c>
      <c r="BA12" s="95">
        <f>BF7</f>
        <v>121.3</v>
      </c>
      <c r="BB12" s="95">
        <f>BG7</f>
        <v>123.2</v>
      </c>
      <c r="BC12" s="95">
        <f>BH7</f>
        <v>134.69999999999999</v>
      </c>
      <c r="BD12" s="84"/>
      <c r="BE12" s="84"/>
      <c r="BF12" s="84"/>
      <c r="BG12" s="84"/>
      <c r="BH12" s="84"/>
      <c r="BI12" s="94" t="s">
        <v>149</v>
      </c>
      <c r="BJ12" s="95">
        <f>BO7</f>
        <v>255.4</v>
      </c>
      <c r="BK12" s="95">
        <f>BP7</f>
        <v>269.8</v>
      </c>
      <c r="BL12" s="95">
        <f>BQ7</f>
        <v>247.9</v>
      </c>
      <c r="BM12" s="95">
        <f>BR7</f>
        <v>240.1</v>
      </c>
      <c r="BN12" s="95">
        <f>BS7</f>
        <v>255.5</v>
      </c>
      <c r="BO12" s="84"/>
      <c r="BP12" s="84"/>
      <c r="BQ12" s="84"/>
      <c r="BR12" s="84"/>
      <c r="BS12" s="84"/>
      <c r="BT12" s="94" t="s">
        <v>149</v>
      </c>
      <c r="BU12" s="95" t="str">
        <f>BZ7</f>
        <v>-</v>
      </c>
      <c r="BV12" s="95" t="str">
        <f>CA7</f>
        <v>-</v>
      </c>
      <c r="BW12" s="95" t="str">
        <f>CB7</f>
        <v>-</v>
      </c>
      <c r="BX12" s="95" t="str">
        <f>CC7</f>
        <v>-</v>
      </c>
      <c r="BY12" s="95" t="str">
        <f>CD7</f>
        <v>-</v>
      </c>
      <c r="BZ12" s="84"/>
      <c r="CA12" s="84"/>
      <c r="CB12" s="84"/>
      <c r="CC12" s="84"/>
      <c r="CD12" s="84"/>
      <c r="CE12" s="94" t="s">
        <v>149</v>
      </c>
      <c r="CF12" s="95">
        <f>CK7</f>
        <v>18815.8</v>
      </c>
      <c r="CG12" s="95">
        <f>CL7</f>
        <v>22847.9</v>
      </c>
      <c r="CH12" s="95">
        <f>CM7</f>
        <v>19199</v>
      </c>
      <c r="CI12" s="95">
        <f>CN7</f>
        <v>19830.400000000001</v>
      </c>
      <c r="CJ12" s="95">
        <f>CO7</f>
        <v>19066.3</v>
      </c>
      <c r="CK12" s="84"/>
      <c r="CL12" s="84"/>
      <c r="CM12" s="84"/>
      <c r="CN12" s="84"/>
      <c r="CO12" s="94" t="s">
        <v>149</v>
      </c>
      <c r="CP12" s="96">
        <f>CU7</f>
        <v>37685</v>
      </c>
      <c r="CQ12" s="96">
        <f>CV7</f>
        <v>2390</v>
      </c>
      <c r="CR12" s="96">
        <f>CW7</f>
        <v>32739</v>
      </c>
      <c r="CS12" s="96">
        <f>CX7</f>
        <v>34140</v>
      </c>
      <c r="CT12" s="96">
        <f>CY7</f>
        <v>33434</v>
      </c>
      <c r="CU12" s="84"/>
      <c r="CV12" s="84"/>
      <c r="CW12" s="84"/>
      <c r="CX12" s="84"/>
      <c r="CY12" s="84"/>
      <c r="CZ12" s="94" t="s">
        <v>149</v>
      </c>
      <c r="DA12" s="95">
        <f>DF7</f>
        <v>32.4</v>
      </c>
      <c r="DB12" s="95">
        <f>DG7</f>
        <v>36.4</v>
      </c>
      <c r="DC12" s="95">
        <f>DH7</f>
        <v>31.6</v>
      </c>
      <c r="DD12" s="95">
        <f>DI7</f>
        <v>31.6</v>
      </c>
      <c r="DE12" s="95">
        <f>DJ7</f>
        <v>30.1</v>
      </c>
      <c r="DF12" s="84"/>
      <c r="DG12" s="84"/>
      <c r="DH12" s="84"/>
      <c r="DI12" s="84"/>
      <c r="DJ12" s="94" t="s">
        <v>149</v>
      </c>
      <c r="DK12" s="95">
        <f>DP7</f>
        <v>10.1</v>
      </c>
      <c r="DL12" s="95">
        <f>DQ7</f>
        <v>8.3000000000000007</v>
      </c>
      <c r="DM12" s="95">
        <f>DR7</f>
        <v>7.1</v>
      </c>
      <c r="DN12" s="95">
        <f>DS7</f>
        <v>7.3</v>
      </c>
      <c r="DO12" s="95">
        <f>DT7</f>
        <v>5.4</v>
      </c>
      <c r="DP12" s="84"/>
      <c r="DQ12" s="84"/>
      <c r="DR12" s="84"/>
      <c r="DS12" s="84"/>
      <c r="DT12" s="94" t="s">
        <v>150</v>
      </c>
      <c r="DU12" s="95">
        <f>DZ7</f>
        <v>106.3</v>
      </c>
      <c r="DV12" s="95">
        <f>EA7</f>
        <v>110.5</v>
      </c>
      <c r="DW12" s="95">
        <f>EB7</f>
        <v>156.5</v>
      </c>
      <c r="DX12" s="95">
        <f>EC7</f>
        <v>157.6</v>
      </c>
      <c r="DY12" s="95">
        <f>ED7</f>
        <v>173.7</v>
      </c>
      <c r="DZ12" s="84"/>
      <c r="EA12" s="84"/>
      <c r="EB12" s="84"/>
      <c r="EC12" s="84"/>
      <c r="ED12" s="94" t="s">
        <v>149</v>
      </c>
      <c r="EE12" s="95" t="str">
        <f>EJ7</f>
        <v>-</v>
      </c>
      <c r="EF12" s="95" t="str">
        <f>EK7</f>
        <v>-</v>
      </c>
      <c r="EG12" s="95" t="str">
        <f>EL7</f>
        <v>-</v>
      </c>
      <c r="EH12" s="95" t="str">
        <f>EM7</f>
        <v>-</v>
      </c>
      <c r="EI12" s="95" t="str">
        <f>EN7</f>
        <v>-</v>
      </c>
      <c r="EJ12" s="84"/>
      <c r="EK12" s="84"/>
      <c r="EL12" s="84"/>
      <c r="EM12" s="84"/>
      <c r="EN12" s="94" t="s">
        <v>149</v>
      </c>
      <c r="EO12" s="95">
        <f>ET7</f>
        <v>71</v>
      </c>
      <c r="EP12" s="95">
        <f>EU7</f>
        <v>74.2</v>
      </c>
      <c r="EQ12" s="95">
        <f>EV7</f>
        <v>86.8</v>
      </c>
      <c r="ER12" s="95">
        <f>EW7</f>
        <v>82.8</v>
      </c>
      <c r="ES12" s="95">
        <f>EX7</f>
        <v>82.6</v>
      </c>
      <c r="ET12" s="84"/>
      <c r="EU12" s="84"/>
      <c r="EV12" s="84"/>
      <c r="EW12" s="84"/>
      <c r="EX12" s="84"/>
      <c r="EY12" s="94" t="s">
        <v>149</v>
      </c>
      <c r="EZ12" s="95">
        <f>IF($EZ$8,FE7,"-")</f>
        <v>61.8</v>
      </c>
      <c r="FA12" s="95">
        <f>IF($EZ$8,FF7,"-")</f>
        <v>61.6</v>
      </c>
      <c r="FB12" s="95">
        <f>IF($EZ$8,FG7,"-")</f>
        <v>57.7</v>
      </c>
      <c r="FC12" s="95">
        <f>IF($EZ$8,FH7,"-")</f>
        <v>57.6</v>
      </c>
      <c r="FD12" s="95">
        <f>IF($EZ$8,FI7,"-")</f>
        <v>60.4</v>
      </c>
      <c r="FE12" s="84"/>
      <c r="FF12" s="84"/>
      <c r="FG12" s="84"/>
      <c r="FH12" s="84"/>
      <c r="FI12" s="94" t="s">
        <v>149</v>
      </c>
      <c r="FJ12" s="95">
        <f>IF($FJ$8,FO7,"-")</f>
        <v>8.6999999999999993</v>
      </c>
      <c r="FK12" s="95">
        <f>IF($FJ$8,FP7,"-")</f>
        <v>6.4</v>
      </c>
      <c r="FL12" s="95">
        <f>IF($FJ$8,FQ7,"-")</f>
        <v>5.4</v>
      </c>
      <c r="FM12" s="95">
        <f>IF($FJ$8,FR7,"-")</f>
        <v>8.6999999999999993</v>
      </c>
      <c r="FN12" s="95">
        <f>IF($FJ$8,FS7,"-")</f>
        <v>16.5</v>
      </c>
      <c r="FO12" s="84"/>
      <c r="FP12" s="84"/>
      <c r="FQ12" s="84"/>
      <c r="FR12" s="84"/>
      <c r="FS12" s="94" t="s">
        <v>149</v>
      </c>
      <c r="FT12" s="95">
        <f>IF($FT$8,FY7,"-")</f>
        <v>351.4</v>
      </c>
      <c r="FU12" s="95">
        <f>IF($FT$8,FZ7,"-")</f>
        <v>390.3</v>
      </c>
      <c r="FV12" s="95">
        <f>IF($FT$8,GA7,"-")</f>
        <v>394.9</v>
      </c>
      <c r="FW12" s="95">
        <f>IF($FT$8,GB7,"-")</f>
        <v>375</v>
      </c>
      <c r="FX12" s="95">
        <f>IF($FT$8,GC7,"-")</f>
        <v>314.5</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149</v>
      </c>
      <c r="GN12" s="95">
        <f>IF($GN$8,GS7,"-")</f>
        <v>80.599999999999994</v>
      </c>
      <c r="GO12" s="95">
        <f>IF($GN$8,GT7,"-")</f>
        <v>85.6</v>
      </c>
      <c r="GP12" s="95">
        <f>IF($GN$8,GU7,"-")</f>
        <v>92</v>
      </c>
      <c r="GQ12" s="95">
        <f>IF($GN$8,GV7,"-")</f>
        <v>94.7</v>
      </c>
      <c r="GR12" s="95">
        <f>IF($GN$8,GW7,"-")</f>
        <v>96</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151</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149</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149</v>
      </c>
      <c r="KW12" s="95">
        <f>IF($KW$8,LB7,"-")</f>
        <v>12</v>
      </c>
      <c r="KX12" s="95">
        <f>IF($KW$8,LC7,"-")</f>
        <v>14.5</v>
      </c>
      <c r="KY12" s="95">
        <f>IF($KW$8,LD7,"-")</f>
        <v>14.9</v>
      </c>
      <c r="KZ12" s="95">
        <f>IF($KW$8,LE7,"-")</f>
        <v>15.3</v>
      </c>
      <c r="LA12" s="95">
        <f>IF($KW$8,LF7,"-")</f>
        <v>14.9</v>
      </c>
      <c r="LB12" s="84"/>
      <c r="LC12" s="84"/>
      <c r="LD12" s="84"/>
      <c r="LE12" s="84"/>
      <c r="LF12" s="94" t="s">
        <v>149</v>
      </c>
      <c r="LG12" s="95">
        <f>IF($LG$8,LL7,"-")</f>
        <v>0.3</v>
      </c>
      <c r="LH12" s="95">
        <f>IF($LG$8,LM7,"-")</f>
        <v>0.3</v>
      </c>
      <c r="LI12" s="95">
        <f>IF($LG$8,LN7,"-")</f>
        <v>0.3</v>
      </c>
      <c r="LJ12" s="95">
        <f>IF($LG$8,LO7,"-")</f>
        <v>0.7</v>
      </c>
      <c r="LK12" s="95">
        <f>IF($LG$8,LP7,"-")</f>
        <v>0.4</v>
      </c>
      <c r="LL12" s="84"/>
      <c r="LM12" s="84"/>
      <c r="LN12" s="84"/>
      <c r="LO12" s="84"/>
      <c r="LP12" s="94" t="s">
        <v>149</v>
      </c>
      <c r="LQ12" s="95">
        <f>IF($LQ$8,LV7,"-")</f>
        <v>207.5</v>
      </c>
      <c r="LR12" s="95">
        <f>IF($LQ$8,LW7,"-")</f>
        <v>189.5</v>
      </c>
      <c r="LS12" s="95">
        <f>IF($LQ$8,LX7,"-")</f>
        <v>172</v>
      </c>
      <c r="LT12" s="95">
        <f>IF($LQ$8,LY7,"-")</f>
        <v>151.69999999999999</v>
      </c>
      <c r="LU12" s="95">
        <f>IF($LQ$8,LZ7,"-")</f>
        <v>138.1</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149</v>
      </c>
      <c r="MK12" s="95">
        <f>IF($MK$8,MP7,"-")</f>
        <v>98.1</v>
      </c>
      <c r="ML12" s="95">
        <f>IF($MK$8,MQ7,"-")</f>
        <v>98.7</v>
      </c>
      <c r="MM12" s="95">
        <f>IF($MK$8,MR7,"-")</f>
        <v>98.2</v>
      </c>
      <c r="MN12" s="95">
        <f>IF($MK$8,MS7,"-")</f>
        <v>98.7</v>
      </c>
      <c r="MO12" s="95">
        <f>IF($MK$8,MT7,"-")</f>
        <v>98.8</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152</v>
      </c>
      <c r="AY13" s="95">
        <f>$BI$7</f>
        <v>100</v>
      </c>
      <c r="AZ13" s="95">
        <f>$BI$7</f>
        <v>100</v>
      </c>
      <c r="BA13" s="95">
        <f>$BI$7</f>
        <v>100</v>
      </c>
      <c r="BB13" s="95">
        <f>$BI$7</f>
        <v>100</v>
      </c>
      <c r="BC13" s="95">
        <f>$BI$7</f>
        <v>100</v>
      </c>
      <c r="BD13" s="84"/>
      <c r="BE13" s="84"/>
      <c r="BF13" s="84"/>
      <c r="BG13" s="84"/>
      <c r="BH13" s="84"/>
      <c r="BI13" s="94" t="s">
        <v>152</v>
      </c>
      <c r="BJ13" s="95">
        <f>$BT$7</f>
        <v>100</v>
      </c>
      <c r="BK13" s="95">
        <f>$BT$7</f>
        <v>100</v>
      </c>
      <c r="BL13" s="95">
        <f>$BT$7</f>
        <v>100</v>
      </c>
      <c r="BM13" s="95">
        <f>$BT$7</f>
        <v>100</v>
      </c>
      <c r="BN13" s="95">
        <f>$BT$7</f>
        <v>100</v>
      </c>
      <c r="BO13" s="84"/>
      <c r="BP13" s="84"/>
      <c r="BQ13" s="84"/>
      <c r="BR13" s="84"/>
      <c r="BS13" s="84"/>
      <c r="BT13" s="94" t="s">
        <v>152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153</v>
      </c>
      <c r="C14" s="99"/>
      <c r="D14" s="100"/>
      <c r="E14" s="99"/>
      <c r="F14" s="197" t="s">
        <v>154</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155</v>
      </c>
      <c r="C15" s="196"/>
      <c r="D15" s="100"/>
      <c r="E15" s="97">
        <v>1</v>
      </c>
      <c r="F15" s="196" t="s">
        <v>156</v>
      </c>
      <c r="G15" s="196"/>
      <c r="H15" s="102" t="s">
        <v>157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158</v>
      </c>
      <c r="AY15" s="103"/>
      <c r="AZ15" s="103"/>
      <c r="BA15" s="103"/>
      <c r="BB15" s="103"/>
      <c r="BC15" s="103"/>
      <c r="BD15" s="100"/>
      <c r="BE15" s="100"/>
      <c r="BF15" s="100"/>
      <c r="BG15" s="100"/>
      <c r="BH15" s="100"/>
      <c r="BI15" s="101" t="s">
        <v>158</v>
      </c>
      <c r="BJ15" s="103"/>
      <c r="BK15" s="103"/>
      <c r="BL15" s="103"/>
      <c r="BM15" s="103"/>
      <c r="BN15" s="103"/>
      <c r="BO15" s="100"/>
      <c r="BP15" s="100"/>
      <c r="BQ15" s="100"/>
      <c r="BR15" s="100"/>
      <c r="BS15" s="100"/>
      <c r="BT15" s="101" t="s">
        <v>158</v>
      </c>
      <c r="BU15" s="103"/>
      <c r="BV15" s="103"/>
      <c r="BW15" s="103"/>
      <c r="BX15" s="103"/>
      <c r="BY15" s="103"/>
      <c r="BZ15" s="100"/>
      <c r="CA15" s="100"/>
      <c r="CB15" s="100"/>
      <c r="CC15" s="100"/>
      <c r="CD15" s="100"/>
      <c r="CE15" s="101" t="s">
        <v>158</v>
      </c>
      <c r="CF15" s="103"/>
      <c r="CG15" s="103"/>
      <c r="CH15" s="103"/>
      <c r="CI15" s="103"/>
      <c r="CJ15" s="103"/>
      <c r="CK15" s="100"/>
      <c r="CL15" s="100"/>
      <c r="CM15" s="100"/>
      <c r="CN15" s="100"/>
      <c r="CO15" s="101" t="s">
        <v>158</v>
      </c>
      <c r="CP15" s="103"/>
      <c r="CQ15" s="103"/>
      <c r="CR15" s="103"/>
      <c r="CS15" s="103"/>
      <c r="CT15" s="103"/>
      <c r="CU15" s="100"/>
      <c r="CV15" s="100"/>
      <c r="CW15" s="100"/>
      <c r="CX15" s="100"/>
      <c r="CY15" s="100"/>
      <c r="CZ15" s="101" t="s">
        <v>158</v>
      </c>
      <c r="DA15" s="103"/>
      <c r="DB15" s="103"/>
      <c r="DC15" s="103"/>
      <c r="DD15" s="103"/>
      <c r="DE15" s="103"/>
      <c r="DF15" s="100"/>
      <c r="DG15" s="100"/>
      <c r="DH15" s="100"/>
      <c r="DI15" s="100"/>
      <c r="DJ15" s="101" t="s">
        <v>158</v>
      </c>
      <c r="DK15" s="103"/>
      <c r="DL15" s="103"/>
      <c r="DM15" s="103"/>
      <c r="DN15" s="103"/>
      <c r="DO15" s="103"/>
      <c r="DP15" s="100"/>
      <c r="DQ15" s="100"/>
      <c r="DR15" s="100"/>
      <c r="DS15" s="100"/>
      <c r="DT15" s="101" t="s">
        <v>158</v>
      </c>
      <c r="DU15" s="103"/>
      <c r="DV15" s="103"/>
      <c r="DW15" s="103"/>
      <c r="DX15" s="103"/>
      <c r="DY15" s="103"/>
      <c r="DZ15" s="100"/>
      <c r="EA15" s="100"/>
      <c r="EB15" s="100"/>
      <c r="EC15" s="100"/>
      <c r="ED15" s="101" t="s">
        <v>158</v>
      </c>
      <c r="EE15" s="103"/>
      <c r="EF15" s="103"/>
      <c r="EG15" s="103"/>
      <c r="EH15" s="103"/>
      <c r="EI15" s="103"/>
      <c r="EJ15" s="100"/>
      <c r="EK15" s="100"/>
      <c r="EL15" s="100"/>
      <c r="EM15" s="100"/>
      <c r="EN15" s="101" t="s">
        <v>158</v>
      </c>
      <c r="EO15" s="103"/>
      <c r="EP15" s="103"/>
      <c r="EQ15" s="103"/>
      <c r="ER15" s="103"/>
      <c r="ES15" s="103"/>
      <c r="ET15" s="100"/>
      <c r="EU15" s="100"/>
      <c r="EV15" s="100"/>
      <c r="EW15" s="100"/>
      <c r="EX15" s="100"/>
      <c r="EY15" s="101" t="s">
        <v>158</v>
      </c>
      <c r="EZ15" s="103"/>
      <c r="FA15" s="103"/>
      <c r="FB15" s="103"/>
      <c r="FC15" s="103"/>
      <c r="FD15" s="103"/>
      <c r="FE15" s="100"/>
      <c r="FF15" s="100"/>
      <c r="FG15" s="100"/>
      <c r="FH15" s="100"/>
      <c r="FI15" s="101" t="s">
        <v>158</v>
      </c>
      <c r="FJ15" s="103"/>
      <c r="FK15" s="103"/>
      <c r="FL15" s="103"/>
      <c r="FM15" s="103"/>
      <c r="FN15" s="103"/>
      <c r="FO15" s="100"/>
      <c r="FP15" s="100"/>
      <c r="FQ15" s="100"/>
      <c r="FR15" s="100"/>
      <c r="FS15" s="101" t="s">
        <v>158</v>
      </c>
      <c r="FT15" s="103"/>
      <c r="FU15" s="103"/>
      <c r="FV15" s="103"/>
      <c r="FW15" s="103"/>
      <c r="FX15" s="103"/>
      <c r="FY15" s="100"/>
      <c r="FZ15" s="100"/>
      <c r="GA15" s="100"/>
      <c r="GB15" s="100"/>
      <c r="GC15" s="101" t="s">
        <v>158</v>
      </c>
      <c r="GD15" s="103"/>
      <c r="GE15" s="103"/>
      <c r="GF15" s="103"/>
      <c r="GG15" s="103"/>
      <c r="GH15" s="103"/>
      <c r="GI15" s="100"/>
      <c r="GJ15" s="100"/>
      <c r="GK15" s="100"/>
      <c r="GL15" s="100"/>
      <c r="GM15" s="101" t="s">
        <v>158</v>
      </c>
      <c r="GN15" s="103"/>
      <c r="GO15" s="103"/>
      <c r="GP15" s="103"/>
      <c r="GQ15" s="103"/>
      <c r="GR15" s="103"/>
      <c r="GS15" s="100"/>
      <c r="GT15" s="100"/>
      <c r="GU15" s="100"/>
      <c r="GV15" s="100"/>
      <c r="GW15" s="100"/>
      <c r="GX15" s="101" t="s">
        <v>158</v>
      </c>
      <c r="GY15" s="103"/>
      <c r="GZ15" s="103"/>
      <c r="HA15" s="103"/>
      <c r="HB15" s="103"/>
      <c r="HC15" s="103"/>
      <c r="HD15" s="100"/>
      <c r="HE15" s="100"/>
      <c r="HF15" s="100"/>
      <c r="HG15" s="100"/>
      <c r="HH15" s="101" t="s">
        <v>158</v>
      </c>
      <c r="HI15" s="103"/>
      <c r="HJ15" s="103"/>
      <c r="HK15" s="103"/>
      <c r="HL15" s="103"/>
      <c r="HM15" s="103"/>
      <c r="HN15" s="100"/>
      <c r="HO15" s="100"/>
      <c r="HP15" s="100"/>
      <c r="HQ15" s="100"/>
      <c r="HR15" s="101" t="s">
        <v>158</v>
      </c>
      <c r="HS15" s="103"/>
      <c r="HT15" s="103"/>
      <c r="HU15" s="103"/>
      <c r="HV15" s="103"/>
      <c r="HW15" s="103"/>
      <c r="HX15" s="100"/>
      <c r="HY15" s="100"/>
      <c r="HZ15" s="100"/>
      <c r="IA15" s="100"/>
      <c r="IB15" s="101" t="s">
        <v>158</v>
      </c>
      <c r="IC15" s="103"/>
      <c r="ID15" s="103"/>
      <c r="IE15" s="103"/>
      <c r="IF15" s="103"/>
      <c r="IG15" s="103"/>
      <c r="IH15" s="100"/>
      <c r="II15" s="100"/>
      <c r="IJ15" s="100"/>
      <c r="IK15" s="100"/>
      <c r="IL15" s="101" t="s">
        <v>158</v>
      </c>
      <c r="IM15" s="103"/>
      <c r="IN15" s="103"/>
      <c r="IO15" s="103"/>
      <c r="IP15" s="103"/>
      <c r="IQ15" s="103"/>
      <c r="IR15" s="100"/>
      <c r="IS15" s="100"/>
      <c r="IT15" s="100"/>
      <c r="IU15" s="100"/>
      <c r="IV15" s="100"/>
      <c r="IW15" s="101" t="s">
        <v>158</v>
      </c>
      <c r="IX15" s="103"/>
      <c r="IY15" s="103"/>
      <c r="IZ15" s="103"/>
      <c r="JA15" s="103"/>
      <c r="JB15" s="103"/>
      <c r="JC15" s="100"/>
      <c r="JD15" s="100"/>
      <c r="JE15" s="100"/>
      <c r="JF15" s="100"/>
      <c r="JG15" s="101" t="s">
        <v>158</v>
      </c>
      <c r="JH15" s="103"/>
      <c r="JI15" s="103"/>
      <c r="JJ15" s="103"/>
      <c r="JK15" s="103"/>
      <c r="JL15" s="103"/>
      <c r="JM15" s="100"/>
      <c r="JN15" s="100"/>
      <c r="JO15" s="100"/>
      <c r="JP15" s="100"/>
      <c r="JQ15" s="101" t="s">
        <v>158</v>
      </c>
      <c r="JR15" s="103"/>
      <c r="JS15" s="103"/>
      <c r="JT15" s="103"/>
      <c r="JU15" s="103"/>
      <c r="JV15" s="103"/>
      <c r="JW15" s="100"/>
      <c r="JX15" s="100"/>
      <c r="JY15" s="100"/>
      <c r="JZ15" s="100"/>
      <c r="KA15" s="101" t="s">
        <v>158</v>
      </c>
      <c r="KB15" s="103"/>
      <c r="KC15" s="103"/>
      <c r="KD15" s="103"/>
      <c r="KE15" s="103"/>
      <c r="KF15" s="103"/>
      <c r="KG15" s="100"/>
      <c r="KH15" s="100"/>
      <c r="KI15" s="100"/>
      <c r="KJ15" s="100"/>
      <c r="KK15" s="101" t="s">
        <v>158</v>
      </c>
      <c r="KL15" s="103"/>
      <c r="KM15" s="103"/>
      <c r="KN15" s="103"/>
      <c r="KO15" s="103"/>
      <c r="KP15" s="103"/>
      <c r="KQ15" s="100"/>
      <c r="KR15" s="100"/>
      <c r="KS15" s="100"/>
      <c r="KT15" s="100"/>
      <c r="KU15" s="100"/>
      <c r="KV15" s="101" t="s">
        <v>158</v>
      </c>
      <c r="KW15" s="103"/>
      <c r="KX15" s="103"/>
      <c r="KY15" s="103"/>
      <c r="KZ15" s="103"/>
      <c r="LA15" s="103"/>
      <c r="LB15" s="100"/>
      <c r="LC15" s="100"/>
      <c r="LD15" s="100"/>
      <c r="LE15" s="100"/>
      <c r="LF15" s="101" t="s">
        <v>158</v>
      </c>
      <c r="LG15" s="103"/>
      <c r="LH15" s="103"/>
      <c r="LI15" s="103"/>
      <c r="LJ15" s="103"/>
      <c r="LK15" s="103"/>
      <c r="LL15" s="100"/>
      <c r="LM15" s="100"/>
      <c r="LN15" s="100"/>
      <c r="LO15" s="100"/>
      <c r="LP15" s="101" t="s">
        <v>158</v>
      </c>
      <c r="LQ15" s="103"/>
      <c r="LR15" s="103"/>
      <c r="LS15" s="103"/>
      <c r="LT15" s="103"/>
      <c r="LU15" s="103"/>
      <c r="LV15" s="100"/>
      <c r="LW15" s="100"/>
      <c r="LX15" s="100"/>
      <c r="LY15" s="100"/>
      <c r="LZ15" s="101" t="s">
        <v>158</v>
      </c>
      <c r="MA15" s="103"/>
      <c r="MB15" s="103"/>
      <c r="MC15" s="103"/>
      <c r="MD15" s="103"/>
      <c r="ME15" s="103"/>
      <c r="MF15" s="100"/>
      <c r="MG15" s="100"/>
      <c r="MH15" s="100"/>
      <c r="MI15" s="100"/>
      <c r="MJ15" s="101" t="s">
        <v>158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159</v>
      </c>
      <c r="C16" s="196"/>
      <c r="D16" s="100"/>
      <c r="E16" s="97">
        <f>E15+1</f>
        <v>2</v>
      </c>
      <c r="F16" s="196" t="s">
        <v>160</v>
      </c>
      <c r="G16" s="196"/>
      <c r="H16" s="102" t="s">
        <v>161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162</v>
      </c>
      <c r="C17" s="196"/>
      <c r="D17" s="100"/>
      <c r="E17" s="97">
        <f t="shared" ref="E17" si="8">E16+1</f>
        <v>3</v>
      </c>
      <c r="F17" s="196" t="s">
        <v>163</v>
      </c>
      <c r="G17" s="196"/>
      <c r="H17" s="102" t="s">
        <v>164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165</v>
      </c>
      <c r="AY17" s="106">
        <f>IF(AY7="-",NA(),AY7)</f>
        <v>100</v>
      </c>
      <c r="AZ17" s="106">
        <f t="shared" ref="AZ17:BC17" si="9">IF(AZ7="-",NA(),AZ7)</f>
        <v>124.2</v>
      </c>
      <c r="BA17" s="106">
        <f t="shared" si="9"/>
        <v>105.1</v>
      </c>
      <c r="BB17" s="106">
        <f t="shared" si="9"/>
        <v>119.6</v>
      </c>
      <c r="BC17" s="106">
        <f t="shared" si="9"/>
        <v>129.4</v>
      </c>
      <c r="BD17" s="100"/>
      <c r="BE17" s="100"/>
      <c r="BF17" s="100"/>
      <c r="BG17" s="100"/>
      <c r="BH17" s="100"/>
      <c r="BI17" s="105" t="s">
        <v>165</v>
      </c>
      <c r="BJ17" s="106">
        <f>IF(BJ7="-",NA(),BJ7)</f>
        <v>42.1</v>
      </c>
      <c r="BK17" s="106">
        <f t="shared" ref="BK17:BN17" si="10">IF(BK7="-",NA(),BK7)</f>
        <v>124.2</v>
      </c>
      <c r="BL17" s="106">
        <f t="shared" si="10"/>
        <v>105.1</v>
      </c>
      <c r="BM17" s="106">
        <f t="shared" si="10"/>
        <v>119.6</v>
      </c>
      <c r="BN17" s="106">
        <f t="shared" si="10"/>
        <v>129.4</v>
      </c>
      <c r="BO17" s="100"/>
      <c r="BP17" s="100"/>
      <c r="BQ17" s="100"/>
      <c r="BR17" s="100"/>
      <c r="BS17" s="100"/>
      <c r="BT17" s="105" t="s">
        <v>165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165</v>
      </c>
      <c r="CF17" s="106">
        <f>IF(CF7="-",NA(),CF7)</f>
        <v>92013.7</v>
      </c>
      <c r="CG17" s="106">
        <f t="shared" ref="CG17:CJ17" si="12">IF(CG7="-",NA(),CG7)</f>
        <v>31358.7</v>
      </c>
      <c r="CH17" s="106">
        <f t="shared" si="12"/>
        <v>37008.9</v>
      </c>
      <c r="CI17" s="106">
        <f t="shared" si="12"/>
        <v>32519.5</v>
      </c>
      <c r="CJ17" s="106">
        <f t="shared" si="12"/>
        <v>30176.2</v>
      </c>
      <c r="CK17" s="100"/>
      <c r="CL17" s="100"/>
      <c r="CM17" s="100"/>
      <c r="CN17" s="100"/>
      <c r="CO17" s="105" t="s">
        <v>165</v>
      </c>
      <c r="CP17" s="107">
        <f>IF(CP7="-",NA(),CP7)</f>
        <v>-15603</v>
      </c>
      <c r="CQ17" s="107">
        <f t="shared" ref="CQ17:CT17" si="13">IF(CQ7="-",NA(),CQ7)</f>
        <v>26028</v>
      </c>
      <c r="CR17" s="107">
        <f t="shared" si="13"/>
        <v>5485</v>
      </c>
      <c r="CS17" s="107">
        <f t="shared" si="13"/>
        <v>21063</v>
      </c>
      <c r="CT17" s="107">
        <f t="shared" si="13"/>
        <v>32297</v>
      </c>
      <c r="CU17" s="100"/>
      <c r="CV17" s="100"/>
      <c r="CW17" s="100"/>
      <c r="CX17" s="100"/>
      <c r="CY17" s="100"/>
      <c r="CZ17" s="105" t="s">
        <v>166</v>
      </c>
      <c r="DA17" s="106">
        <f>IF(DA7="-",NA(),DA7)</f>
        <v>1.4</v>
      </c>
      <c r="DB17" s="106">
        <f t="shared" ref="DB17:DE17" si="14">IF(DB7="-",NA(),DB7)</f>
        <v>16.600000000000001</v>
      </c>
      <c r="DC17" s="106">
        <f t="shared" si="14"/>
        <v>14.1</v>
      </c>
      <c r="DD17" s="106">
        <f t="shared" si="14"/>
        <v>16</v>
      </c>
      <c r="DE17" s="106">
        <f t="shared" si="14"/>
        <v>17.5</v>
      </c>
      <c r="DF17" s="100"/>
      <c r="DG17" s="100"/>
      <c r="DH17" s="100"/>
      <c r="DI17" s="100"/>
      <c r="DJ17" s="105" t="s">
        <v>165</v>
      </c>
      <c r="DK17" s="106">
        <f>IF(DK7="-",NA(),DK7)</f>
        <v>0</v>
      </c>
      <c r="DL17" s="106">
        <f t="shared" ref="DL17:DO17" si="15">IF(DL7="-",NA(),DL7)</f>
        <v>0</v>
      </c>
      <c r="DM17" s="106">
        <f t="shared" si="15"/>
        <v>0</v>
      </c>
      <c r="DN17" s="106">
        <f t="shared" si="15"/>
        <v>0</v>
      </c>
      <c r="DO17" s="106">
        <f t="shared" si="15"/>
        <v>0</v>
      </c>
      <c r="DP17" s="100"/>
      <c r="DQ17" s="100"/>
      <c r="DR17" s="100"/>
      <c r="DS17" s="100"/>
      <c r="DT17" s="105" t="s">
        <v>165</v>
      </c>
      <c r="DU17" s="106">
        <f>IF(DU7="-",NA(),DU7)</f>
        <v>0</v>
      </c>
      <c r="DV17" s="106">
        <f t="shared" ref="DV17:DY17" si="16">IF(DV7="-",NA(),DV7)</f>
        <v>0</v>
      </c>
      <c r="DW17" s="106">
        <f t="shared" si="16"/>
        <v>0</v>
      </c>
      <c r="DX17" s="106">
        <f t="shared" si="16"/>
        <v>0</v>
      </c>
      <c r="DY17" s="106">
        <f t="shared" si="16"/>
        <v>0</v>
      </c>
      <c r="DZ17" s="100"/>
      <c r="EA17" s="100"/>
      <c r="EB17" s="100"/>
      <c r="EC17" s="100"/>
      <c r="ED17" s="105" t="s">
        <v>165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165</v>
      </c>
      <c r="EO17" s="106">
        <f>IF(EO7="-",NA(),EO7)</f>
        <v>100</v>
      </c>
      <c r="EP17" s="106">
        <f t="shared" ref="EP17:ES17" si="18">IF(EP7="-",NA(),EP7)</f>
        <v>100</v>
      </c>
      <c r="EQ17" s="106">
        <f t="shared" si="18"/>
        <v>100</v>
      </c>
      <c r="ER17" s="106">
        <f t="shared" si="18"/>
        <v>100</v>
      </c>
      <c r="ES17" s="106">
        <f t="shared" si="18"/>
        <v>100</v>
      </c>
      <c r="ET17" s="100"/>
      <c r="EU17" s="100"/>
      <c r="EV17" s="100"/>
      <c r="EW17" s="100"/>
      <c r="EX17" s="100"/>
      <c r="EY17" s="105" t="s">
        <v>165</v>
      </c>
      <c r="EZ17" s="106" t="e">
        <f>IF(EZ7="-",NA(),EZ7)</f>
        <v>#N/A</v>
      </c>
      <c r="FA17" s="106" t="e">
        <f t="shared" ref="FA17:FD17" si="19">IF(FA7="-",NA(),FA7)</f>
        <v>#N/A</v>
      </c>
      <c r="FB17" s="106" t="e">
        <f t="shared" si="19"/>
        <v>#N/A</v>
      </c>
      <c r="FC17" s="106" t="e">
        <f t="shared" si="19"/>
        <v>#N/A</v>
      </c>
      <c r="FD17" s="106">
        <f t="shared" si="19"/>
        <v>15.9</v>
      </c>
      <c r="FE17" s="100"/>
      <c r="FF17" s="100"/>
      <c r="FG17" s="100"/>
      <c r="FH17" s="100"/>
      <c r="FI17" s="105" t="s">
        <v>165</v>
      </c>
      <c r="FJ17" s="106" t="e">
        <f>IF(FJ7="-",NA(),FJ7)</f>
        <v>#N/A</v>
      </c>
      <c r="FK17" s="106" t="e">
        <f t="shared" ref="FK17:FN17" si="20">IF(FK7="-",NA(),FK7)</f>
        <v>#N/A</v>
      </c>
      <c r="FL17" s="106" t="e">
        <f t="shared" si="20"/>
        <v>#N/A</v>
      </c>
      <c r="FM17" s="106" t="e">
        <f t="shared" si="20"/>
        <v>#N/A</v>
      </c>
      <c r="FN17" s="106">
        <f t="shared" si="20"/>
        <v>0</v>
      </c>
      <c r="FO17" s="100"/>
      <c r="FP17" s="100"/>
      <c r="FQ17" s="100"/>
      <c r="FR17" s="100"/>
      <c r="FS17" s="105" t="s">
        <v>165</v>
      </c>
      <c r="FT17" s="106" t="e">
        <f>IF(FT7="-",NA(),FT7)</f>
        <v>#N/A</v>
      </c>
      <c r="FU17" s="106" t="e">
        <f t="shared" ref="FU17:FX17" si="21">IF(FU7="-",NA(),FU7)</f>
        <v>#N/A</v>
      </c>
      <c r="FV17" s="106" t="e">
        <f t="shared" si="21"/>
        <v>#N/A</v>
      </c>
      <c r="FW17" s="106" t="e">
        <f t="shared" si="21"/>
        <v>#N/A</v>
      </c>
      <c r="FX17" s="106">
        <f t="shared" si="21"/>
        <v>0</v>
      </c>
      <c r="FY17" s="100"/>
      <c r="FZ17" s="100"/>
      <c r="GA17" s="100"/>
      <c r="GB17" s="100"/>
      <c r="GC17" s="105" t="s">
        <v>165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165</v>
      </c>
      <c r="GN17" s="106" t="e">
        <f>IF(GN7="-",NA(),GN7)</f>
        <v>#N/A</v>
      </c>
      <c r="GO17" s="106" t="e">
        <f t="shared" ref="GO17:GR17" si="23">IF(GO7="-",NA(),GO7)</f>
        <v>#N/A</v>
      </c>
      <c r="GP17" s="106" t="e">
        <f t="shared" si="23"/>
        <v>#N/A</v>
      </c>
      <c r="GQ17" s="106" t="e">
        <f t="shared" si="23"/>
        <v>#N/A</v>
      </c>
      <c r="GR17" s="106">
        <f t="shared" si="23"/>
        <v>100</v>
      </c>
      <c r="GS17" s="100"/>
      <c r="GT17" s="100"/>
      <c r="GU17" s="100"/>
      <c r="GV17" s="100"/>
      <c r="GW17" s="100"/>
      <c r="GX17" s="105" t="s">
        <v>165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165</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165</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165</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167</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165</v>
      </c>
      <c r="KW17" s="106">
        <f>IF(KW7="-",NA(),KW7)</f>
        <v>1.4</v>
      </c>
      <c r="KX17" s="106">
        <f t="shared" ref="KX17:LA17" si="34">IF(KX7="-",NA(),KX7)</f>
        <v>16.600000000000001</v>
      </c>
      <c r="KY17" s="106">
        <f t="shared" si="34"/>
        <v>14.1</v>
      </c>
      <c r="KZ17" s="106">
        <f t="shared" si="34"/>
        <v>16</v>
      </c>
      <c r="LA17" s="106">
        <f t="shared" si="34"/>
        <v>17.5</v>
      </c>
      <c r="LB17" s="100"/>
      <c r="LC17" s="100"/>
      <c r="LD17" s="100"/>
      <c r="LE17" s="100"/>
      <c r="LF17" s="105" t="s">
        <v>165</v>
      </c>
      <c r="LG17" s="106">
        <f>IF(LG7="-",NA(),LG7)</f>
        <v>0</v>
      </c>
      <c r="LH17" s="106">
        <f t="shared" ref="LH17:LK17" si="35">IF(LH7="-",NA(),LH7)</f>
        <v>0</v>
      </c>
      <c r="LI17" s="106">
        <f t="shared" si="35"/>
        <v>0</v>
      </c>
      <c r="LJ17" s="106">
        <f t="shared" si="35"/>
        <v>0</v>
      </c>
      <c r="LK17" s="106">
        <f t="shared" si="35"/>
        <v>0</v>
      </c>
      <c r="LL17" s="100"/>
      <c r="LM17" s="100"/>
      <c r="LN17" s="100"/>
      <c r="LO17" s="100"/>
      <c r="LP17" s="105" t="s">
        <v>165</v>
      </c>
      <c r="LQ17" s="106">
        <f>IF(LQ7="-",NA(),LQ7)</f>
        <v>0</v>
      </c>
      <c r="LR17" s="106">
        <f t="shared" ref="LR17:LU17" si="36">IF(LR7="-",NA(),LR7)</f>
        <v>0</v>
      </c>
      <c r="LS17" s="106">
        <f t="shared" si="36"/>
        <v>0</v>
      </c>
      <c r="LT17" s="106">
        <f t="shared" si="36"/>
        <v>0</v>
      </c>
      <c r="LU17" s="106">
        <f t="shared" si="36"/>
        <v>0</v>
      </c>
      <c r="LV17" s="100"/>
      <c r="LW17" s="100"/>
      <c r="LX17" s="100"/>
      <c r="LY17" s="100"/>
      <c r="LZ17" s="105" t="s">
        <v>165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165</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170</v>
      </c>
      <c r="AY18" s="106">
        <f>IF(BD7="-",NA(),BD7)</f>
        <v>118.8</v>
      </c>
      <c r="AZ18" s="106">
        <f t="shared" ref="AZ18:BC18" si="39">IF(BE7="-",NA(),BE7)</f>
        <v>88.8</v>
      </c>
      <c r="BA18" s="106">
        <f t="shared" si="39"/>
        <v>121.3</v>
      </c>
      <c r="BB18" s="106">
        <f t="shared" si="39"/>
        <v>123.2</v>
      </c>
      <c r="BC18" s="106">
        <f t="shared" si="39"/>
        <v>134.69999999999999</v>
      </c>
      <c r="BD18" s="100"/>
      <c r="BE18" s="100"/>
      <c r="BF18" s="100"/>
      <c r="BG18" s="100"/>
      <c r="BH18" s="100"/>
      <c r="BI18" s="105" t="s">
        <v>170</v>
      </c>
      <c r="BJ18" s="106">
        <f>IF(BO7="-",NA(),BO7)</f>
        <v>255.4</v>
      </c>
      <c r="BK18" s="106">
        <f t="shared" ref="BK18:BN18" si="40">IF(BP7="-",NA(),BP7)</f>
        <v>269.8</v>
      </c>
      <c r="BL18" s="106">
        <f t="shared" si="40"/>
        <v>247.9</v>
      </c>
      <c r="BM18" s="106">
        <f t="shared" si="40"/>
        <v>240.1</v>
      </c>
      <c r="BN18" s="106">
        <f t="shared" si="40"/>
        <v>255.5</v>
      </c>
      <c r="BO18" s="100"/>
      <c r="BP18" s="100"/>
      <c r="BQ18" s="100"/>
      <c r="BR18" s="100"/>
      <c r="BS18" s="100"/>
      <c r="BT18" s="105" t="s">
        <v>170</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170</v>
      </c>
      <c r="CF18" s="106">
        <f>IF(CK7="-",NA(),CK7)</f>
        <v>18815.8</v>
      </c>
      <c r="CG18" s="106">
        <f t="shared" ref="CG18:CJ18" si="42">IF(CL7="-",NA(),CL7)</f>
        <v>22847.9</v>
      </c>
      <c r="CH18" s="106">
        <f t="shared" si="42"/>
        <v>19199</v>
      </c>
      <c r="CI18" s="106">
        <f t="shared" si="42"/>
        <v>19830.400000000001</v>
      </c>
      <c r="CJ18" s="106">
        <f t="shared" si="42"/>
        <v>19066.3</v>
      </c>
      <c r="CK18" s="100"/>
      <c r="CL18" s="100"/>
      <c r="CM18" s="100"/>
      <c r="CN18" s="100"/>
      <c r="CO18" s="105" t="s">
        <v>170</v>
      </c>
      <c r="CP18" s="107">
        <f>IF(CU7="-",NA(),CU7)</f>
        <v>37685</v>
      </c>
      <c r="CQ18" s="107">
        <f t="shared" ref="CQ18:CT18" si="43">IF(CV7="-",NA(),CV7)</f>
        <v>2390</v>
      </c>
      <c r="CR18" s="107">
        <f t="shared" si="43"/>
        <v>32739</v>
      </c>
      <c r="CS18" s="107">
        <f t="shared" si="43"/>
        <v>34140</v>
      </c>
      <c r="CT18" s="107">
        <f t="shared" si="43"/>
        <v>33434</v>
      </c>
      <c r="CU18" s="100"/>
      <c r="CV18" s="100"/>
      <c r="CW18" s="100"/>
      <c r="CX18" s="100"/>
      <c r="CY18" s="100"/>
      <c r="CZ18" s="105" t="s">
        <v>171</v>
      </c>
      <c r="DA18" s="106">
        <f>IF(DF7="-",NA(),DF7)</f>
        <v>32.4</v>
      </c>
      <c r="DB18" s="106">
        <f t="shared" ref="DB18:DE18" si="44">IF(DG7="-",NA(),DG7)</f>
        <v>36.4</v>
      </c>
      <c r="DC18" s="106">
        <f t="shared" si="44"/>
        <v>31.6</v>
      </c>
      <c r="DD18" s="106">
        <f t="shared" si="44"/>
        <v>31.6</v>
      </c>
      <c r="DE18" s="106">
        <f t="shared" si="44"/>
        <v>30.1</v>
      </c>
      <c r="DF18" s="100"/>
      <c r="DG18" s="100"/>
      <c r="DH18" s="100"/>
      <c r="DI18" s="100"/>
      <c r="DJ18" s="105" t="s">
        <v>170</v>
      </c>
      <c r="DK18" s="106">
        <f>IF(DP7="-",NA(),DP7)</f>
        <v>10.1</v>
      </c>
      <c r="DL18" s="106">
        <f t="shared" ref="DL18:DO18" si="45">IF(DQ7="-",NA(),DQ7)</f>
        <v>8.3000000000000007</v>
      </c>
      <c r="DM18" s="106">
        <f t="shared" si="45"/>
        <v>7.1</v>
      </c>
      <c r="DN18" s="106">
        <f t="shared" si="45"/>
        <v>7.3</v>
      </c>
      <c r="DO18" s="106">
        <f t="shared" si="45"/>
        <v>5.4</v>
      </c>
      <c r="DP18" s="100"/>
      <c r="DQ18" s="100"/>
      <c r="DR18" s="100"/>
      <c r="DS18" s="100"/>
      <c r="DT18" s="105" t="s">
        <v>170</v>
      </c>
      <c r="DU18" s="106">
        <f>IF(DZ7="-",NA(),DZ7)</f>
        <v>106.3</v>
      </c>
      <c r="DV18" s="106">
        <f t="shared" ref="DV18:DY18" si="46">IF(EA7="-",NA(),EA7)</f>
        <v>110.5</v>
      </c>
      <c r="DW18" s="106">
        <f t="shared" si="46"/>
        <v>156.5</v>
      </c>
      <c r="DX18" s="106">
        <f t="shared" si="46"/>
        <v>157.6</v>
      </c>
      <c r="DY18" s="106">
        <f t="shared" si="46"/>
        <v>173.7</v>
      </c>
      <c r="DZ18" s="100"/>
      <c r="EA18" s="100"/>
      <c r="EB18" s="100"/>
      <c r="EC18" s="100"/>
      <c r="ED18" s="105" t="s">
        <v>172</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170</v>
      </c>
      <c r="EO18" s="106">
        <f>IF(ET7="-",NA(),ET7)</f>
        <v>71</v>
      </c>
      <c r="EP18" s="106">
        <f t="shared" ref="EP18:ES18" si="48">IF(EU7="-",NA(),EU7)</f>
        <v>74.2</v>
      </c>
      <c r="EQ18" s="106">
        <f t="shared" si="48"/>
        <v>86.8</v>
      </c>
      <c r="ER18" s="106">
        <f t="shared" si="48"/>
        <v>82.8</v>
      </c>
      <c r="ES18" s="106">
        <f t="shared" si="48"/>
        <v>82.6</v>
      </c>
      <c r="ET18" s="100"/>
      <c r="EU18" s="100"/>
      <c r="EV18" s="100"/>
      <c r="EW18" s="100"/>
      <c r="EX18" s="100"/>
      <c r="EY18" s="105" t="s">
        <v>170</v>
      </c>
      <c r="EZ18" s="106">
        <f>IF(OR(NOT($EZ$8),FE7="-"),NA(),FE7)</f>
        <v>61.8</v>
      </c>
      <c r="FA18" s="106">
        <f>IF(OR(NOT($EZ$8),FF7="-"),NA(),FF7)</f>
        <v>61.6</v>
      </c>
      <c r="FB18" s="106">
        <f>IF(OR(NOT($EZ$8),FG7="-"),NA(),FG7)</f>
        <v>57.7</v>
      </c>
      <c r="FC18" s="106">
        <f>IF(OR(NOT($EZ$8),FH7="-"),NA(),FH7)</f>
        <v>57.6</v>
      </c>
      <c r="FD18" s="106">
        <f>IF(OR(NOT($EZ$8),FI7="-"),NA(),FI7)</f>
        <v>60.4</v>
      </c>
      <c r="FE18" s="100"/>
      <c r="FF18" s="100"/>
      <c r="FG18" s="100"/>
      <c r="FH18" s="100"/>
      <c r="FI18" s="105" t="s">
        <v>170</v>
      </c>
      <c r="FJ18" s="106">
        <f>IF(OR(NOT($FJ$8),FO7="-"),NA(),FO7)</f>
        <v>8.6999999999999993</v>
      </c>
      <c r="FK18" s="106">
        <f>IF(OR(NOT($FJ$8),FP7="-"),NA(),FP7)</f>
        <v>6.4</v>
      </c>
      <c r="FL18" s="106">
        <f>IF(OR(NOT($FJ$8),FQ7="-"),NA(),FQ7)</f>
        <v>5.4</v>
      </c>
      <c r="FM18" s="106">
        <f>IF(OR(NOT($FJ$8),FR7="-"),NA(),FR7)</f>
        <v>8.6999999999999993</v>
      </c>
      <c r="FN18" s="106">
        <f>IF(OR(NOT($FJ$8),FS7="-"),NA(),FS7)</f>
        <v>16.5</v>
      </c>
      <c r="FO18" s="100"/>
      <c r="FP18" s="100"/>
      <c r="FQ18" s="100"/>
      <c r="FR18" s="100"/>
      <c r="FS18" s="105" t="s">
        <v>170</v>
      </c>
      <c r="FT18" s="106">
        <f>IF(OR(NOT($FT$8),FY7="-"),NA(),FY7)</f>
        <v>351.4</v>
      </c>
      <c r="FU18" s="106">
        <f>IF(OR(NOT($FT$8),FZ7="-"),NA(),FZ7)</f>
        <v>390.3</v>
      </c>
      <c r="FV18" s="106">
        <f>IF(OR(NOT($FT$8),GA7="-"),NA(),GA7)</f>
        <v>394.9</v>
      </c>
      <c r="FW18" s="106">
        <f>IF(OR(NOT($FT$8),GB7="-"),NA(),GB7)</f>
        <v>375</v>
      </c>
      <c r="FX18" s="106">
        <f>IF(OR(NOT($FT$8),GC7="-"),NA(),GC7)</f>
        <v>314.5</v>
      </c>
      <c r="FY18" s="100"/>
      <c r="FZ18" s="100"/>
      <c r="GA18" s="100"/>
      <c r="GB18" s="100"/>
      <c r="GC18" s="105" t="s">
        <v>170</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170</v>
      </c>
      <c r="GN18" s="106">
        <f>IF(OR(NOT($GN$8),GS7="-"),NA(),GS7)</f>
        <v>80.599999999999994</v>
      </c>
      <c r="GO18" s="106">
        <f>IF(OR(NOT($GN$8),GT7="-"),NA(),GT7)</f>
        <v>85.6</v>
      </c>
      <c r="GP18" s="106">
        <f>IF(OR(NOT($GN$8),GU7="-"),NA(),GU7)</f>
        <v>92</v>
      </c>
      <c r="GQ18" s="106">
        <f>IF(OR(NOT($GN$8),GV7="-"),NA(),GV7)</f>
        <v>94.7</v>
      </c>
      <c r="GR18" s="106">
        <f>IF(OR(NOT($GN$8),GW7="-"),NA(),GW7)</f>
        <v>96</v>
      </c>
      <c r="GS18" s="100"/>
      <c r="GT18" s="100"/>
      <c r="GU18" s="100"/>
      <c r="GV18" s="100"/>
      <c r="GW18" s="100"/>
      <c r="GX18" s="105" t="s">
        <v>170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170</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170</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170</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170</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170</v>
      </c>
      <c r="KW18" s="106">
        <f>IF(OR(NOT($KW$8),LB7="-"),NA(),LB7)</f>
        <v>12</v>
      </c>
      <c r="KX18" s="106">
        <f>IF(OR(NOT($KW$8),LC7="-"),NA(),LC7)</f>
        <v>14.5</v>
      </c>
      <c r="KY18" s="106">
        <f>IF(OR(NOT($KW$8),LD7="-"),NA(),LD7)</f>
        <v>14.9</v>
      </c>
      <c r="KZ18" s="106">
        <f>IF(OR(NOT($KW$8),LE7="-"),NA(),LE7)</f>
        <v>15.3</v>
      </c>
      <c r="LA18" s="106">
        <f>IF(OR(NOT($KW$8),LF7="-"),NA(),LF7)</f>
        <v>14.9</v>
      </c>
      <c r="LB18" s="100"/>
      <c r="LC18" s="100"/>
      <c r="LD18" s="100"/>
      <c r="LE18" s="100"/>
      <c r="LF18" s="105" t="s">
        <v>170</v>
      </c>
      <c r="LG18" s="106">
        <f>IF(OR(NOT($LG$8),LL7="-"),NA(),LL7)</f>
        <v>0.3</v>
      </c>
      <c r="LH18" s="106">
        <f>IF(OR(NOT($LG$8),LM7="-"),NA(),LM7)</f>
        <v>0.3</v>
      </c>
      <c r="LI18" s="106">
        <f>IF(OR(NOT($LG$8),LN7="-"),NA(),LN7)</f>
        <v>0.3</v>
      </c>
      <c r="LJ18" s="106">
        <f>IF(OR(NOT($LG$8),LO7="-"),NA(),LO7)</f>
        <v>0.7</v>
      </c>
      <c r="LK18" s="106">
        <f>IF(OR(NOT($LG$8),LP7="-"),NA(),LP7)</f>
        <v>0.4</v>
      </c>
      <c r="LL18" s="100"/>
      <c r="LM18" s="100"/>
      <c r="LN18" s="100"/>
      <c r="LO18" s="100"/>
      <c r="LP18" s="105" t="s">
        <v>170</v>
      </c>
      <c r="LQ18" s="106">
        <f>IF(OR(NOT($LQ$8),LV7="-"),NA(),LV7)</f>
        <v>207.5</v>
      </c>
      <c r="LR18" s="106">
        <f>IF(OR(NOT($LQ$8),LW7="-"),NA(),LW7)</f>
        <v>189.5</v>
      </c>
      <c r="LS18" s="106">
        <f>IF(OR(NOT($LQ$8),LX7="-"),NA(),LX7)</f>
        <v>172</v>
      </c>
      <c r="LT18" s="106">
        <f>IF(OR(NOT($LQ$8),LY7="-"),NA(),LY7)</f>
        <v>151.69999999999999</v>
      </c>
      <c r="LU18" s="106">
        <f>IF(OR(NOT($LQ$8),LZ7="-"),NA(),LZ7)</f>
        <v>138.1</v>
      </c>
      <c r="LV18" s="100"/>
      <c r="LW18" s="100"/>
      <c r="LX18" s="100"/>
      <c r="LY18" s="100"/>
      <c r="LZ18" s="105" t="s">
        <v>170</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170</v>
      </c>
      <c r="MK18" s="106">
        <f>IF(OR(NOT($MK$8),MP7="-"),NA(),MP7)</f>
        <v>98.1</v>
      </c>
      <c r="ML18" s="106">
        <f>IF(OR(NOT($MK$8),MQ7="-"),NA(),MQ7)</f>
        <v>98.7</v>
      </c>
      <c r="MM18" s="106">
        <f>IF(OR(NOT($MK$8),MR7="-"),NA(),MR7)</f>
        <v>98.2</v>
      </c>
      <c r="MN18" s="106">
        <f>IF(OR(NOT($MK$8),MS7="-"),NA(),MS7)</f>
        <v>98.7</v>
      </c>
      <c r="MO18" s="106">
        <f>IF(OR(NOT($MK$8),MT7="-"),NA(),MT7)</f>
        <v>98.8</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174</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152</v>
      </c>
      <c r="AY19" s="106">
        <f>$BI$7</f>
        <v>100</v>
      </c>
      <c r="AZ19" s="106">
        <f t="shared" ref="AZ19:BC19" si="49">$BI$7</f>
        <v>100</v>
      </c>
      <c r="BA19" s="106">
        <f t="shared" si="49"/>
        <v>100</v>
      </c>
      <c r="BB19" s="106">
        <f t="shared" si="49"/>
        <v>100</v>
      </c>
      <c r="BC19" s="106">
        <f t="shared" si="49"/>
        <v>100</v>
      </c>
      <c r="BD19" s="100"/>
      <c r="BE19" s="100"/>
      <c r="BF19" s="100"/>
      <c r="BG19" s="100"/>
      <c r="BH19" s="100"/>
      <c r="BI19" s="108" t="s">
        <v>152</v>
      </c>
      <c r="BJ19" s="106">
        <f>$BT$7</f>
        <v>100</v>
      </c>
      <c r="BK19" s="106">
        <f>$BT$7</f>
        <v>100</v>
      </c>
      <c r="BL19" s="106">
        <f>$BT$7</f>
        <v>100</v>
      </c>
      <c r="BM19" s="106">
        <f>$BT$7</f>
        <v>100</v>
      </c>
      <c r="BN19" s="106">
        <f>$BT$7</f>
        <v>100</v>
      </c>
      <c r="BO19" s="100"/>
      <c r="BP19" s="100"/>
      <c r="BQ19" s="100"/>
      <c r="BR19" s="100"/>
      <c r="BS19" s="100"/>
      <c r="BT19" s="108" t="s">
        <v>152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175</v>
      </c>
      <c r="C20" s="196"/>
      <c r="D20" s="100"/>
    </row>
    <row r="21" spans="1:374">
      <c r="A21" s="97">
        <f t="shared" si="7"/>
        <v>7</v>
      </c>
      <c r="B21" s="196" t="s">
        <v>176</v>
      </c>
      <c r="C21" s="196"/>
      <c r="D21" s="100"/>
    </row>
    <row r="22" spans="1:374">
      <c r="A22" s="97">
        <f t="shared" si="7"/>
        <v>8</v>
      </c>
      <c r="B22" s="196" t="s">
        <v>177</v>
      </c>
      <c r="C22" s="196"/>
      <c r="D22" s="100"/>
      <c r="E22" s="198" t="s">
        <v>178</v>
      </c>
      <c r="F22" s="199"/>
      <c r="G22" s="199"/>
      <c r="H22" s="199"/>
      <c r="I22" s="200"/>
    </row>
    <row r="23" spans="1:374">
      <c r="A23" s="97">
        <f t="shared" si="7"/>
        <v>9</v>
      </c>
      <c r="B23" s="196" t="s">
        <v>179</v>
      </c>
      <c r="C23" s="196"/>
      <c r="D23" s="100"/>
      <c r="E23" s="201"/>
      <c r="F23" s="202"/>
      <c r="G23" s="202"/>
      <c r="H23" s="202"/>
      <c r="I23" s="203"/>
    </row>
    <row r="24" spans="1:374">
      <c r="A24" s="97">
        <f t="shared" si="7"/>
        <v>10</v>
      </c>
      <c r="B24" s="196" t="s">
        <v>180</v>
      </c>
      <c r="C24" s="196"/>
      <c r="D24" s="100"/>
      <c r="E24" s="201"/>
      <c r="F24" s="202"/>
      <c r="G24" s="202"/>
      <c r="H24" s="202"/>
      <c r="I24" s="203"/>
    </row>
    <row r="25" spans="1:374">
      <c r="A25" s="97">
        <f t="shared" si="7"/>
        <v>11</v>
      </c>
      <c r="B25" s="196" t="s">
        <v>181</v>
      </c>
      <c r="C25" s="196"/>
      <c r="D25" s="100"/>
      <c r="E25" s="201"/>
      <c r="F25" s="202"/>
      <c r="G25" s="202"/>
      <c r="H25" s="202"/>
      <c r="I25" s="203"/>
    </row>
    <row r="26" spans="1:374">
      <c r="A26" s="97">
        <f t="shared" si="7"/>
        <v>12</v>
      </c>
      <c r="B26" s="196" t="s">
        <v>182</v>
      </c>
      <c r="C26" s="196"/>
      <c r="D26" s="100"/>
      <c r="E26" s="201"/>
      <c r="F26" s="202"/>
      <c r="G26" s="202"/>
      <c r="H26" s="202"/>
      <c r="I26" s="203"/>
    </row>
    <row r="27" spans="1:374">
      <c r="A27" s="97">
        <f t="shared" si="7"/>
        <v>13</v>
      </c>
      <c r="B27" s="196" t="s">
        <v>183</v>
      </c>
      <c r="C27" s="196"/>
      <c r="D27" s="100"/>
      <c r="E27" s="201"/>
      <c r="F27" s="202"/>
      <c r="G27" s="202"/>
      <c r="H27" s="202"/>
      <c r="I27" s="203"/>
    </row>
    <row r="28" spans="1:374">
      <c r="A28" s="97">
        <f t="shared" si="7"/>
        <v>14</v>
      </c>
      <c r="B28" s="196" t="s">
        <v>184</v>
      </c>
      <c r="C28" s="196"/>
      <c r="D28" s="100"/>
      <c r="E28" s="201"/>
      <c r="F28" s="202"/>
      <c r="G28" s="202"/>
      <c r="H28" s="202"/>
      <c r="I28" s="203"/>
    </row>
    <row r="29" spans="1:374">
      <c r="A29" s="97">
        <f t="shared" si="7"/>
        <v>15</v>
      </c>
      <c r="B29" s="196" t="s">
        <v>185</v>
      </c>
      <c r="C29" s="196"/>
      <c r="D29" s="100"/>
      <c r="E29" s="201"/>
      <c r="F29" s="202"/>
      <c r="G29" s="202"/>
      <c r="H29" s="202"/>
      <c r="I29" s="203"/>
    </row>
    <row r="30" spans="1:374">
      <c r="A30" s="97">
        <f t="shared" si="7"/>
        <v>16</v>
      </c>
      <c r="B30" s="196" t="s">
        <v>186</v>
      </c>
      <c r="C30" s="196"/>
      <c r="D30" s="100"/>
      <c r="E30" s="201"/>
      <c r="F30" s="202"/>
      <c r="G30" s="202"/>
      <c r="H30" s="202"/>
      <c r="I30" s="203"/>
    </row>
    <row r="31" spans="1:374">
      <c r="A31" s="97">
        <f t="shared" si="7"/>
        <v>17</v>
      </c>
      <c r="B31" s="196" t="s">
        <v>187</v>
      </c>
      <c r="C31" s="196"/>
      <c r="D31" s="100"/>
      <c r="E31" s="201"/>
      <c r="F31" s="202"/>
      <c r="G31" s="202"/>
      <c r="H31" s="202"/>
      <c r="I31" s="203"/>
    </row>
    <row r="32" spans="1:374">
      <c r="A32" s="97">
        <f t="shared" si="7"/>
        <v>18</v>
      </c>
      <c r="B32" s="196" t="s">
        <v>188</v>
      </c>
      <c r="C32" s="196"/>
      <c r="D32" s="100"/>
      <c r="E32" s="201"/>
      <c r="F32" s="202"/>
      <c r="G32" s="202"/>
      <c r="H32" s="202"/>
      <c r="I32" s="203"/>
    </row>
    <row r="33" spans="1:16">
      <c r="A33" s="97">
        <f t="shared" si="7"/>
        <v>19</v>
      </c>
      <c r="B33" s="196" t="s">
        <v>189</v>
      </c>
      <c r="C33" s="196"/>
      <c r="D33" s="100"/>
      <c r="E33" s="201"/>
      <c r="F33" s="202"/>
      <c r="G33" s="202"/>
      <c r="H33" s="202"/>
      <c r="I33" s="203"/>
    </row>
    <row r="34" spans="1:16">
      <c r="A34" s="97">
        <f t="shared" si="7"/>
        <v>20</v>
      </c>
      <c r="B34" s="196" t="s">
        <v>190</v>
      </c>
      <c r="C34" s="196"/>
      <c r="D34" s="100"/>
      <c r="E34" s="201"/>
      <c r="F34" s="202"/>
      <c r="G34" s="202"/>
      <c r="H34" s="202"/>
      <c r="I34" s="203"/>
    </row>
    <row r="35" spans="1:16" ht="25.5" customHeight="1">
      <c r="E35" s="204"/>
      <c r="F35" s="205"/>
      <c r="G35" s="205"/>
      <c r="H35" s="205"/>
      <c r="I35" s="206"/>
    </row>
    <row r="36" spans="1:16">
      <c r="A36" t="s">
        <v>191</v>
      </c>
      <c r="B36" t="s">
        <v>192</v>
      </c>
    </row>
    <row r="37" spans="1:16">
      <c r="A37" t="s">
        <v>193</v>
      </c>
      <c r="B37" t="s">
        <v>194</v>
      </c>
      <c r="L37" s="198" t="s">
        <v>178</v>
      </c>
      <c r="M37" s="199"/>
      <c r="N37" s="199"/>
      <c r="O37" s="199"/>
      <c r="P37" s="200"/>
    </row>
    <row r="38" spans="1:16">
      <c r="A38" t="s">
        <v>195</v>
      </c>
      <c r="B38" t="s">
        <v>196</v>
      </c>
      <c r="L38" s="201"/>
      <c r="M38" s="202"/>
      <c r="N38" s="202"/>
      <c r="O38" s="202"/>
      <c r="P38" s="203"/>
    </row>
    <row r="39" spans="1:16">
      <c r="A39" t="s">
        <v>197</v>
      </c>
      <c r="B39" t="s">
        <v>198</v>
      </c>
      <c r="L39" s="201"/>
      <c r="M39" s="202"/>
      <c r="N39" s="202"/>
      <c r="O39" s="202"/>
      <c r="P39" s="203"/>
    </row>
    <row r="40" spans="1:16">
      <c r="A40" t="s">
        <v>199</v>
      </c>
      <c r="B40" t="s">
        <v>200</v>
      </c>
      <c r="L40" s="201"/>
      <c r="M40" s="202"/>
      <c r="N40" s="202"/>
      <c r="O40" s="202"/>
      <c r="P40" s="203"/>
    </row>
    <row r="41" spans="1:16">
      <c r="A41" t="s">
        <v>201</v>
      </c>
      <c r="B41" t="s">
        <v>202</v>
      </c>
      <c r="L41" s="201"/>
      <c r="M41" s="202"/>
      <c r="N41" s="202"/>
      <c r="O41" s="202"/>
      <c r="P41" s="203"/>
    </row>
    <row r="42" spans="1:16">
      <c r="A42" t="s">
        <v>203</v>
      </c>
      <c r="B42" t="s">
        <v>204</v>
      </c>
      <c r="L42" s="201"/>
      <c r="M42" s="202"/>
      <c r="N42" s="202"/>
      <c r="O42" s="202"/>
      <c r="P42" s="203"/>
    </row>
    <row r="43" spans="1:16">
      <c r="A43" t="s">
        <v>205</v>
      </c>
      <c r="B43" t="s">
        <v>206</v>
      </c>
      <c r="L43" s="201"/>
      <c r="M43" s="202"/>
      <c r="N43" s="202"/>
      <c r="O43" s="202"/>
      <c r="P43" s="203"/>
    </row>
    <row r="44" spans="1:16">
      <c r="A44" t="s">
        <v>207</v>
      </c>
      <c r="B44" t="s">
        <v>208</v>
      </c>
      <c r="L44" s="201"/>
      <c r="M44" s="202"/>
      <c r="N44" s="202"/>
      <c r="O44" s="202"/>
      <c r="P44" s="203"/>
    </row>
    <row r="45" spans="1:16">
      <c r="A45" t="s">
        <v>209</v>
      </c>
      <c r="B45" t="s">
        <v>210</v>
      </c>
      <c r="L45" s="201"/>
      <c r="M45" s="202"/>
      <c r="N45" s="202"/>
      <c r="O45" s="202"/>
      <c r="P45" s="203"/>
    </row>
    <row r="46" spans="1:16">
      <c r="A46" t="s">
        <v>211</v>
      </c>
      <c r="B46" t="s">
        <v>212</v>
      </c>
      <c r="L46" s="201"/>
      <c r="M46" s="202"/>
      <c r="N46" s="202"/>
      <c r="O46" s="202"/>
      <c r="P46" s="203"/>
    </row>
    <row r="47" spans="1:16">
      <c r="A47" t="s">
        <v>213</v>
      </c>
      <c r="B47" t="s">
        <v>214</v>
      </c>
      <c r="L47" s="201"/>
      <c r="M47" s="202"/>
      <c r="N47" s="202"/>
      <c r="O47" s="202"/>
      <c r="P47" s="203"/>
    </row>
    <row r="48" spans="1:16">
      <c r="A48" t="s">
        <v>215</v>
      </c>
      <c r="B48" t="s">
        <v>216</v>
      </c>
      <c r="L48" s="201"/>
      <c r="M48" s="202"/>
      <c r="N48" s="202"/>
      <c r="O48" s="202"/>
      <c r="P48" s="203"/>
    </row>
    <row r="49" spans="1:16">
      <c r="A49" t="s">
        <v>217</v>
      </c>
      <c r="B49" t="s">
        <v>218</v>
      </c>
      <c r="L49" s="201"/>
      <c r="M49" s="202"/>
      <c r="N49" s="202"/>
      <c r="O49" s="202"/>
      <c r="P49" s="203"/>
    </row>
    <row r="50" spans="1:16" ht="26.25" customHeight="1">
      <c r="A50" t="s">
        <v>219</v>
      </c>
      <c r="B50" t="s">
        <v>220</v>
      </c>
      <c r="L50" s="204"/>
      <c r="M50" s="205"/>
      <c r="N50" s="205"/>
      <c r="O50" s="205"/>
      <c r="P50" s="206"/>
    </row>
    <row r="51" spans="1:16">
      <c r="A51" t="s">
        <v>221</v>
      </c>
      <c r="B51" t="s">
        <v>222</v>
      </c>
    </row>
    <row r="52" spans="1:16">
      <c r="A52" t="s">
        <v>223</v>
      </c>
      <c r="B52" t="s">
        <v>224</v>
      </c>
    </row>
    <row r="53" spans="1:16">
      <c r="A53" t="s">
        <v>225</v>
      </c>
      <c r="B53" t="s">
        <v>226</v>
      </c>
    </row>
    <row r="54" spans="1:16">
      <c r="A54" t="s">
        <v>227</v>
      </c>
      <c r="B54" t="s">
        <v>228</v>
      </c>
    </row>
    <row r="55" spans="1:16">
      <c r="A55" t="s">
        <v>229</v>
      </c>
      <c r="B55" t="s">
        <v>230</v>
      </c>
    </row>
    <row r="56" spans="1:16">
      <c r="A56" t="s">
        <v>231</v>
      </c>
      <c r="B56" t="s">
        <v>232</v>
      </c>
    </row>
    <row r="57" spans="1:16">
      <c r="A57" t="s">
        <v>233</v>
      </c>
      <c r="B57" t="s">
        <v>234</v>
      </c>
    </row>
    <row r="58" spans="1:16">
      <c r="A58" t="s">
        <v>235</v>
      </c>
      <c r="B58" t="s">
        <v>236</v>
      </c>
    </row>
    <row r="59" spans="1:16">
      <c r="A59" t="s">
        <v>237</v>
      </c>
      <c r="B59" t="s">
        <v>238</v>
      </c>
    </row>
    <row r="60" spans="1:16">
      <c r="A60" t="s">
        <v>239</v>
      </c>
      <c r="B60" t="s">
        <v>240</v>
      </c>
    </row>
    <row r="61" spans="1:16">
      <c r="A61" t="s">
        <v>241</v>
      </c>
      <c r="B61" t="s">
        <v>242</v>
      </c>
    </row>
    <row r="62" spans="1:16">
      <c r="A62" t="s">
        <v>243</v>
      </c>
      <c r="B62" t="s">
        <v>244</v>
      </c>
    </row>
    <row r="63" spans="1:16">
      <c r="A63" t="s">
        <v>245</v>
      </c>
      <c r="B63" t="s">
        <v>246</v>
      </c>
    </row>
    <row r="64" spans="1:16">
      <c r="A64" t="s">
        <v>247</v>
      </c>
      <c r="B64" t="s">
        <v>248</v>
      </c>
    </row>
    <row r="65" spans="1:2">
      <c r="A65" t="s">
        <v>249</v>
      </c>
      <c r="B65" t="s">
        <v>250</v>
      </c>
    </row>
    <row r="66" spans="1:2">
      <c r="A66" t="s">
        <v>251</v>
      </c>
      <c r="B66" t="s">
        <v>252</v>
      </c>
    </row>
    <row r="67" spans="1:2">
      <c r="A67" t="s">
        <v>253</v>
      </c>
      <c r="B67" t="s">
        <v>252</v>
      </c>
    </row>
    <row r="68" spans="1:2">
      <c r="A68" t="s">
        <v>254</v>
      </c>
      <c r="B68" t="s">
        <v>252</v>
      </c>
    </row>
    <row r="69" spans="1:2">
      <c r="A69" t="s">
        <v>255</v>
      </c>
      <c r="B69" t="s">
        <v>252</v>
      </c>
    </row>
    <row r="70" spans="1:2">
      <c r="A70" t="s">
        <v>256</v>
      </c>
      <c r="B70" t="s">
        <v>252</v>
      </c>
    </row>
    <row r="71" spans="1:2">
      <c r="A71" t="s">
        <v>257</v>
      </c>
      <c r="B71" t="s">
        <v>252</v>
      </c>
    </row>
    <row r="72" spans="1:2">
      <c r="A72" t="s">
        <v>258</v>
      </c>
      <c r="B72" t="s">
        <v>252</v>
      </c>
    </row>
    <row r="73" spans="1:2">
      <c r="A73" t="s">
        <v>259</v>
      </c>
      <c r="B73" t="s">
        <v>252</v>
      </c>
    </row>
    <row r="74" spans="1:2">
      <c r="A74" t="s">
        <v>260</v>
      </c>
      <c r="B74" t="s">
        <v>252</v>
      </c>
    </row>
    <row r="75" spans="1:2">
      <c r="A75" t="s">
        <v>261</v>
      </c>
      <c r="B75" t="s">
        <v>252</v>
      </c>
    </row>
    <row r="76" spans="1:2">
      <c r="A76" t="s">
        <v>262</v>
      </c>
      <c r="B76" t="s">
        <v>252</v>
      </c>
    </row>
    <row r="77" spans="1:2">
      <c r="A77" t="s">
        <v>263</v>
      </c>
      <c r="B77" t="s">
        <v>252</v>
      </c>
    </row>
    <row r="78" spans="1:2">
      <c r="A78" t="s">
        <v>264</v>
      </c>
      <c r="B78" t="s">
        <v>252</v>
      </c>
    </row>
    <row r="79" spans="1:2">
      <c r="A79" t="s">
        <v>265</v>
      </c>
      <c r="B79" t="s">
        <v>252</v>
      </c>
    </row>
    <row r="80" spans="1:2">
      <c r="A80" t="s">
        <v>266</v>
      </c>
      <c r="B80" t="s">
        <v>252</v>
      </c>
    </row>
    <row r="81" spans="1:2">
      <c r="A81" t="s">
        <v>267</v>
      </c>
      <c r="B81" t="s">
        <v>252</v>
      </c>
    </row>
    <row r="82" spans="1:2">
      <c r="A82" t="s">
        <v>268</v>
      </c>
      <c r="B82" t="s">
        <v>252</v>
      </c>
    </row>
    <row r="83" spans="1:2">
      <c r="A83" t="s">
        <v>269</v>
      </c>
      <c r="B83" t="s">
        <v>252</v>
      </c>
    </row>
    <row r="84" spans="1:2">
      <c r="A84" t="s">
        <v>270</v>
      </c>
      <c r="B84" t="s">
        <v>252</v>
      </c>
    </row>
    <row r="85" spans="1:2">
      <c r="A85" t="s">
        <v>271</v>
      </c>
      <c r="B85" t="s">
        <v>252</v>
      </c>
    </row>
    <row r="86" spans="1:2">
      <c r="A86" t="s">
        <v>272</v>
      </c>
      <c r="B86" t="s">
        <v>273</v>
      </c>
    </row>
    <row r="87" spans="1:2">
      <c r="A87" t="s">
        <v>274</v>
      </c>
      <c r="B87" t="s">
        <v>273</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daisen</cp:lastModifiedBy>
  <cp:lastPrinted>2021-01-19T04:54:05Z</cp:lastPrinted>
  <dcterms:created xsi:type="dcterms:W3CDTF">2020-12-15T03:36:05Z</dcterms:created>
  <dcterms:modified xsi:type="dcterms:W3CDTF">2021-01-19T04:54:12Z</dcterms:modified>
  <cp:category/>
</cp:coreProperties>
</file>