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54.6.31\ds_i002\経営比較分析\R080115_【依頼】公営企業に係る「経営比較分析表」の分析・公表について（依頼：1_28〆切）\"/>
    </mc:Choice>
  </mc:AlternateContent>
  <workbookProtection workbookAlgorithmName="SHA-512" workbookHashValue="4NyZCViF6PMj+j4qDBg8ENqrZ4Iuo/enLU7A17dU2j00VA0rKR3WBJyw13VfSFXG6bvuwxyWBCP1mfBZ93D++w==" workbookSaltValue="tL6h4wJKbLV8HTrekHIPtg=="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AT8" i="4"/>
  <c r="W8" i="4"/>
  <c r="P8" i="4"/>
  <c r="B6" i="4"/>
</calcChain>
</file>

<file path=xl/sharedStrings.xml><?xml version="1.0" encoding="utf-8"?>
<sst xmlns="http://schemas.openxmlformats.org/spreadsheetml/2006/main" count="231" uniqueCount="114">
  <si>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</si>
  <si>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</si>
  <si>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</si>
  <si>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</si>
  <si>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</si>
  <si>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</si>
  <si>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</si>
  <si>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</si>
  <si>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</si>
  <si>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</si>
  <si>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</si>
  <si>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</si>
  <si>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</si>
  <si>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</si>
  <si>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</si>
  <si>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</si>
  <si>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</si>
  <si>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</si>
  <si>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</si>
  <si>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</si>
  <si>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</si>
  <si>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</si>
  <si>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</si>
  <si>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</si>
  <si>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</si>
  <si>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</si>
  <si>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</si>
  <si>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</si>
  <si>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</si>
  <si>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</si>
  <si>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</si>
  <si>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</si>
  <si>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</si>
  <si>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</si>
  <si>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</si>
  <si>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</si>
  <si>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</si>
  <si>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</si>
  <si>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</si>
  <si>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</si>
  <si>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</si>
  <si>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</si>
  <si>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</si>
  <si>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</si>
  <si>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</si>
  <si>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</si>
  <si>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</si>
  <si>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</si>
  <si>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</si>
  <si>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</si>
  <si>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</si>
  <si>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</si>
  <si>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</si>
  <si>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</si>
  <si>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</si>
  <si>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</si>
  <si>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</si>
  <si>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</si>
  <si>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</si>
  <si>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</si>
  <si>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</si>
  <si>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</si>
  <si>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</si>
  <si>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</si>
  <si>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</si>
  <si>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</si>
  <si>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</si>
  <si>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</si>
  <si>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</si>
  <si>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</si>
  <si>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</si>
  <si>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</si>
  <si>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</si>
  <si>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</si>
  <si>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</si>
  <si>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</si>
  <si>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</si>
  <si>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</si>
  <si>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</si>
  <si>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</si>
  <si>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</si>
  <si>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</si>
  <si>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</si>
  <si>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</si>
  <si>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</si>
  <si>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</si>
  <si>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</si>
  <si>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</si>
  <si>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</si>
  <si>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</si>
  <si>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</si>
  <si>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</si>
  <si>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</si>
  <si>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</si>
  <si>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</si>
  <si>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</si>
  <si>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</si>
  <si>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下水道事業</t>
  </si>
  <si>
    <t>特定環境保全公共下水道</t>
  </si>
  <si>
    <t>D1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</si>
  <si>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</si>
  <si>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</si>
  <si>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</si>
  <si>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</si>
  <si>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</si>
  <si>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</si>
  <si>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</si>
  <si>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</si>
  <si>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</si>
  <si>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</si>
  <si>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</si>
  <si>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①有形固定資産減価償却率は類似団体平均値を下回っている。将来的な人口減少等を見据えた適切な施設の更新投資を計画していく。
②管渠老朽化率について、法定耐用年数を経過した管渠はない。将来的な管渠の更新時期を見据え、設備の回復・予防保全のための修繕や事業費の平準化を図り、計画的かつ効率的な維持修繕・改築更新に取り組む。
③管渠改善率は0%であり、管渠老朽化率の推移を見据えながら計画的な更新を実施していく。</t>
    <rPh sb="48" eb="50">
      <t>コウシン</t>
    </rPh>
    <rPh sb="73" eb="75">
      <t>ホウテイ</t>
    </rPh>
    <rPh sb="75" eb="77">
      <t>タイヨウ</t>
    </rPh>
    <rPh sb="77" eb="79">
      <t>ネンスウ</t>
    </rPh>
    <rPh sb="80" eb="82">
      <t>ケイカ</t>
    </rPh>
    <rPh sb="84" eb="86">
      <t>カンキョ</t>
    </rPh>
    <phoneticPr fontId="4"/>
  </si>
  <si>
    <t>　経常収支比率が100%を超え、単年度の収支は黒字となっているが、収入は一般会計からの繰入金に依存している状態であり、汚水処理に係る費用を下水道使用料による収入だけでは賄えていない。
　将来的な人口減少を見据えた適切な規模の施設更新投資を計画的に実施していく必要がある。
　企業債残高は減少傾向にあるものの、これまでの建設投資により多額の企業債残高を有している。人口減少による使用料収入の減少が見込まれる一方、施設の老朽化による維持管理費の増加が予想されるなかで、施設の更新を進める必要があることから、これまで以上に事業運営の効率化を図る必要がある。</t>
  </si>
  <si>
    <t>①経常収支比率は100%以上となっているが、経常収益の約４割を一般会計繰入金に依存している状況である。
②累積欠損金はR1年度決算において解消し、0%を維持している。
③流動比率は増加傾向にあるが、依然として100%を大きく下回っており、全国平均や類似団体と比較しても低い数値となっている。法適化してからの期間が短く内部留保資金の少ないことも大きく影響している。今後も適切に資金を確保するよう実施事業を精査しながら適正管理に努めていく必要がある。
④企業債残高対事業規模比率は類似団体平均値より高くなっている。投資的経費の財源を企業債に依存せざるを得ない状況であるが、企業債現在高は減少してきている。
⑤経費回収率は減少傾向にある。農業集落排水の一部区域の接続による使用料収入の増加によりR3年度は増加したが、処理場廃止にかかる費用等によりR4は大きく減少し、R5以降も減少している。また、類似団体平均値よりも下回っているため、今後も収入の確保、また不明水の解消など経費削減のための対策を検討、実施し費用の削減を図る必要がある。
⑥汚水処理原価は農業集落排水の接続による有収水量の増加によりR3年度は減少したが、R4以降は増加し類似団体平均値を上回っている。今後も接続率の向上に加え、費用の削減を図る必要がある。
⑦施設利用率は類似団体平均値を下回っている。将来の汚水処理人口減少を踏まえ、適切な施設規模の維持を検討していく。
⑧水洗化率は類似団体平均値を下回っており横ばいの状態が続いている。使用料収入の増加を図るため、下水道接続促進補助金制度の利用促進に取り組んでいる。</t>
    <rPh sb="339" eb="341">
      <t>ゾウカ</t>
    </rPh>
    <rPh sb="358" eb="360">
      <t>ハイシ</t>
    </rPh>
    <rPh sb="366" eb="367">
      <t>トウ</t>
    </rPh>
    <rPh sb="373" eb="374">
      <t>オオ</t>
    </rPh>
    <rPh sb="376" eb="378">
      <t>ゲンショウ</t>
    </rPh>
    <rPh sb="382" eb="384">
      <t>イコウ</t>
    </rPh>
    <rPh sb="385" eb="387">
      <t>ゲンショウ</t>
    </rPh>
    <rPh sb="405" eb="406">
      <t>シタ</t>
    </rPh>
    <rPh sb="490" eb="492">
      <t>ゾウカ</t>
    </rPh>
    <rPh sb="508" eb="510">
      <t>イコウ</t>
    </rPh>
    <rPh sb="522" eb="523">
      <t>ウエ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</si>
</sst>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0"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584-4042-A4CB-2A1E3DFC26A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0.27</c:v>
                </c:pt>
                <c:pt idx="2">
                  <c:v>0.22</c:v>
                </c:pt>
                <c:pt idx="3">
                  <c:v>0.17</c:v>
                </c:pt>
                <c:pt idx="4">
                  <c:v>0.27</c:v>
                </c:pt>
              </c:numCache>
            </c:numRef>
          </c:val>
          <c:smooth val="0"/>
          <c:extLst>
            <c:ext xmlns:c16="http://schemas.microsoft.com/office/drawing/2014/chart" uri="{C3380CC4-5D6E-409C-BE32-E72D297353CC}">
              <c16:uniqueId val="{00000001-9584-4042-A4CB-2A1E3DFC26A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24.91</c:v>
                </c:pt>
                <c:pt idx="1">
                  <c:v>25.13</c:v>
                </c:pt>
                <c:pt idx="2">
                  <c:v>25.83</c:v>
                </c:pt>
                <c:pt idx="3">
                  <c:v>25.09</c:v>
                </c:pt>
                <c:pt idx="4">
                  <c:v>23.8</c:v>
                </c:pt>
              </c:numCache>
            </c:numRef>
          </c:val>
          <c:extLst>
            <c:ext xmlns:c16="http://schemas.microsoft.com/office/drawing/2014/chart" uri="{C3380CC4-5D6E-409C-BE32-E72D297353CC}">
              <c16:uniqueId val="{00000000-E115-47D5-B39F-9940D64A7F2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44.24</c:v>
                </c:pt>
                <c:pt idx="2">
                  <c:v>45.3</c:v>
                </c:pt>
                <c:pt idx="3">
                  <c:v>45.6</c:v>
                </c:pt>
                <c:pt idx="4">
                  <c:v>44.79</c:v>
                </c:pt>
              </c:numCache>
            </c:numRef>
          </c:val>
          <c:smooth val="0"/>
          <c:extLst>
            <c:ext xmlns:c16="http://schemas.microsoft.com/office/drawing/2014/chart" uri="{C3380CC4-5D6E-409C-BE32-E72D297353CC}">
              <c16:uniqueId val="{00000001-E115-47D5-B39F-9940D64A7F2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79.819999999999993</c:v>
                </c:pt>
                <c:pt idx="1">
                  <c:v>80.37</c:v>
                </c:pt>
                <c:pt idx="2">
                  <c:v>80.11</c:v>
                </c:pt>
                <c:pt idx="3">
                  <c:v>80</c:v>
                </c:pt>
                <c:pt idx="4">
                  <c:v>80.510000000000005</c:v>
                </c:pt>
              </c:numCache>
            </c:numRef>
          </c:val>
          <c:extLst>
            <c:ext xmlns:c16="http://schemas.microsoft.com/office/drawing/2014/chart" uri="{C3380CC4-5D6E-409C-BE32-E72D297353CC}">
              <c16:uniqueId val="{00000000-A8CA-4DB0-BC88-15D4FCF8107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88.15</c:v>
                </c:pt>
                <c:pt idx="2">
                  <c:v>88.37</c:v>
                </c:pt>
                <c:pt idx="3">
                  <c:v>88.66</c:v>
                </c:pt>
                <c:pt idx="4">
                  <c:v>88.68</c:v>
                </c:pt>
              </c:numCache>
            </c:numRef>
          </c:val>
          <c:smooth val="0"/>
          <c:extLst>
            <c:ext xmlns:c16="http://schemas.microsoft.com/office/drawing/2014/chart" uri="{C3380CC4-5D6E-409C-BE32-E72D297353CC}">
              <c16:uniqueId val="{00000001-A8CA-4DB0-BC88-15D4FCF8107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121.61</c:v>
                </c:pt>
                <c:pt idx="1">
                  <c:v>118.66</c:v>
                </c:pt>
                <c:pt idx="2">
                  <c:v>118.47</c:v>
                </c:pt>
                <c:pt idx="3">
                  <c:v>117.57</c:v>
                </c:pt>
                <c:pt idx="4">
                  <c:v>116.09</c:v>
                </c:pt>
              </c:numCache>
            </c:numRef>
          </c:val>
          <c:extLst>
            <c:ext xmlns:c16="http://schemas.microsoft.com/office/drawing/2014/chart" uri="{C3380CC4-5D6E-409C-BE32-E72D297353CC}">
              <c16:uniqueId val="{00000000-53C1-4CCA-8946-3B0C0072F90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104.11</c:v>
                </c:pt>
                <c:pt idx="2">
                  <c:v>101.98</c:v>
                </c:pt>
                <c:pt idx="3">
                  <c:v>102.68</c:v>
                </c:pt>
                <c:pt idx="4">
                  <c:v>103.79</c:v>
                </c:pt>
              </c:numCache>
            </c:numRef>
          </c:val>
          <c:smooth val="0"/>
          <c:extLst>
            <c:ext xmlns:c16="http://schemas.microsoft.com/office/drawing/2014/chart" uri="{C3380CC4-5D6E-409C-BE32-E72D297353CC}">
              <c16:uniqueId val="{00000001-53C1-4CCA-8946-3B0C0072F90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9.4</c:v>
                </c:pt>
                <c:pt idx="1">
                  <c:v>12.28</c:v>
                </c:pt>
                <c:pt idx="2">
                  <c:v>15.17</c:v>
                </c:pt>
                <c:pt idx="3">
                  <c:v>18.100000000000001</c:v>
                </c:pt>
                <c:pt idx="4">
                  <c:v>20.96</c:v>
                </c:pt>
              </c:numCache>
            </c:numRef>
          </c:val>
          <c:extLst>
            <c:ext xmlns:c16="http://schemas.microsoft.com/office/drawing/2014/chart" uri="{C3380CC4-5D6E-409C-BE32-E72D297353CC}">
              <c16:uniqueId val="{00000000-580A-4365-8196-B4536B0A557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580A-4365-8196-B4536B0A557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DFE-4768-A10D-3BBC6133E71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0.01</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5DFE-4768-A10D-3BBC6133E71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29-4BA5-BEC1-A8E72C80D5D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46.91</c:v>
                </c:pt>
                <c:pt idx="2">
                  <c:v>52.27</c:v>
                </c:pt>
                <c:pt idx="3">
                  <c:v>58.68</c:v>
                </c:pt>
                <c:pt idx="4">
                  <c:v>53.87</c:v>
                </c:pt>
              </c:numCache>
            </c:numRef>
          </c:val>
          <c:smooth val="0"/>
          <c:extLst>
            <c:ext xmlns:c16="http://schemas.microsoft.com/office/drawing/2014/chart" uri="{C3380CC4-5D6E-409C-BE32-E72D297353CC}">
              <c16:uniqueId val="{00000001-D829-4BA5-BEC1-A8E72C80D5D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24.54</c:v>
                </c:pt>
                <c:pt idx="1">
                  <c:v>29.7</c:v>
                </c:pt>
                <c:pt idx="2">
                  <c:v>33.43</c:v>
                </c:pt>
                <c:pt idx="3">
                  <c:v>40.869999999999997</c:v>
                </c:pt>
                <c:pt idx="4">
                  <c:v>41.49</c:v>
                </c:pt>
              </c:numCache>
            </c:numRef>
          </c:val>
          <c:extLst>
            <c:ext xmlns:c16="http://schemas.microsoft.com/office/drawing/2014/chart" uri="{C3380CC4-5D6E-409C-BE32-E72D297353CC}">
              <c16:uniqueId val="{00000000-BC7A-4898-9C45-26FBBF385FB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44.35</c:v>
                </c:pt>
                <c:pt idx="2">
                  <c:v>41.51</c:v>
                </c:pt>
                <c:pt idx="3">
                  <c:v>45.01</c:v>
                </c:pt>
                <c:pt idx="4">
                  <c:v>46.37</c:v>
                </c:pt>
              </c:numCache>
            </c:numRef>
          </c:val>
          <c:smooth val="0"/>
          <c:extLst>
            <c:ext xmlns:c16="http://schemas.microsoft.com/office/drawing/2014/chart" uri="{C3380CC4-5D6E-409C-BE32-E72D297353CC}">
              <c16:uniqueId val="{00000001-BC7A-4898-9C45-26FBBF385FB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2178.86</c:v>
                </c:pt>
                <c:pt idx="1">
                  <c:v>1720.79</c:v>
                </c:pt>
                <c:pt idx="2">
                  <c:v>1743.37</c:v>
                </c:pt>
                <c:pt idx="3">
                  <c:v>1555.07</c:v>
                </c:pt>
                <c:pt idx="4">
                  <c:v>1441.12</c:v>
                </c:pt>
              </c:numCache>
            </c:numRef>
          </c:val>
          <c:extLst>
            <c:ext xmlns:c16="http://schemas.microsoft.com/office/drawing/2014/chart" uri="{C3380CC4-5D6E-409C-BE32-E72D297353CC}">
              <c16:uniqueId val="{00000000-B3DC-4C1B-86D2-66E20C00775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1283.69</c:v>
                </c:pt>
                <c:pt idx="2">
                  <c:v>1160.22</c:v>
                </c:pt>
                <c:pt idx="3">
                  <c:v>1141.98</c:v>
                </c:pt>
                <c:pt idx="4">
                  <c:v>1062.58</c:v>
                </c:pt>
              </c:numCache>
            </c:numRef>
          </c:val>
          <c:smooth val="0"/>
          <c:extLst>
            <c:ext xmlns:c16="http://schemas.microsoft.com/office/drawing/2014/chart" uri="{C3380CC4-5D6E-409C-BE32-E72D297353CC}">
              <c16:uniqueId val="{00000001-B3DC-4C1B-86D2-66E20C00775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76.75</c:v>
                </c:pt>
                <c:pt idx="1">
                  <c:v>85.42</c:v>
                </c:pt>
                <c:pt idx="2">
                  <c:v>73.650000000000006</c:v>
                </c:pt>
                <c:pt idx="3">
                  <c:v>69.709999999999994</c:v>
                </c:pt>
                <c:pt idx="4">
                  <c:v>62.31</c:v>
                </c:pt>
              </c:numCache>
            </c:numRef>
          </c:val>
          <c:extLst>
            <c:ext xmlns:c16="http://schemas.microsoft.com/office/drawing/2014/chart" uri="{C3380CC4-5D6E-409C-BE32-E72D297353CC}">
              <c16:uniqueId val="{00000000-CA27-4071-8B79-C5D3DAC022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82.53</c:v>
                </c:pt>
                <c:pt idx="2">
                  <c:v>81.81</c:v>
                </c:pt>
                <c:pt idx="3">
                  <c:v>82.27</c:v>
                </c:pt>
                <c:pt idx="4">
                  <c:v>80.36</c:v>
                </c:pt>
              </c:numCache>
            </c:numRef>
          </c:val>
          <c:smooth val="0"/>
          <c:extLst>
            <c:ext xmlns:c16="http://schemas.microsoft.com/office/drawing/2014/chart" uri="{C3380CC4-5D6E-409C-BE32-E72D297353CC}">
              <c16:uniqueId val="{00000001-CA27-4071-8B79-C5D3DAC022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208.82</c:v>
                </c:pt>
                <c:pt idx="1">
                  <c:v>192.29</c:v>
                </c:pt>
                <c:pt idx="2">
                  <c:v>210.33</c:v>
                </c:pt>
                <c:pt idx="3">
                  <c:v>224.24</c:v>
                </c:pt>
                <c:pt idx="4">
                  <c:v>242.93</c:v>
                </c:pt>
              </c:numCache>
            </c:numRef>
          </c:val>
          <c:extLst>
            <c:ext xmlns:c16="http://schemas.microsoft.com/office/drawing/2014/chart" uri="{C3380CC4-5D6E-409C-BE32-E72D297353CC}">
              <c16:uniqueId val="{00000000-A294-47CF-BDD2-2E12DD22650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190.48</c:v>
                </c:pt>
                <c:pt idx="2">
                  <c:v>193.59</c:v>
                </c:pt>
                <c:pt idx="3">
                  <c:v>194.42</c:v>
                </c:pt>
                <c:pt idx="4">
                  <c:v>201.33</c:v>
                </c:pt>
              </c:numCache>
            </c:numRef>
          </c:val>
          <c:smooth val="0"/>
          <c:extLst>
            <c:ext xmlns:c16="http://schemas.microsoft.com/office/drawing/2014/chart" uri="{C3380CC4-5D6E-409C-BE32-E72D297353CC}">
              <c16:uniqueId val="{00000001-A294-47CF-BDD2-2E12DD22650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1" zoomScaleNormal="100" workbookViewId="0">
      <selection activeCell="BF35" sqref="BF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秋田県　大仙市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自治体職員</v>
      </c>
      <c r="AE8" s="66"/>
      <c r="AF8" s="66"/>
      <c r="AG8" s="66"/>
      <c r="AH8" s="66"/>
      <c r="AI8" s="66"/>
      <c r="AJ8" s="66"/>
      <c r="AK8" s="3"/>
      <c r="AL8" s="45">
        <f>データ!S6</f>
        <v>73794</v>
      </c>
      <c r="AM8" s="45"/>
      <c r="AN8" s="45"/>
      <c r="AO8" s="45"/>
      <c r="AP8" s="45"/>
      <c r="AQ8" s="45"/>
      <c r="AR8" s="45"/>
      <c r="AS8" s="45"/>
      <c r="AT8" s="44">
        <f>データ!T6</f>
        <v>866.79</v>
      </c>
      <c r="AU8" s="44"/>
      <c r="AV8" s="44"/>
      <c r="AW8" s="44"/>
      <c r="AX8" s="44"/>
      <c r="AY8" s="44"/>
      <c r="AZ8" s="44"/>
      <c r="BA8" s="44"/>
      <c r="BB8" s="44">
        <f>データ!U6</f>
        <v>85.13</v>
      </c>
      <c r="BC8" s="44"/>
      <c r="BD8" s="44"/>
      <c r="BE8" s="44"/>
      <c r="BF8" s="44"/>
      <c r="BG8" s="44"/>
      <c r="BH8" s="44"/>
      <c r="BI8" s="44"/>
      <c r="BJ8" s="3"/>
      <c r="BK8" s="3"/>
      <c r="BL8" s="61" t="s">
        <v>10</v>
      </c>
      <c r="BM8" s="62"/>
      <c r="BN8" s="63" t="s">
        <v>11</v>
      </c>
      <c r="BO8" s="63"/>
      <c r="BP8" s="63"/>
      <c r="BQ8" s="63"/>
      <c r="BR8" s="63"/>
      <c r="BS8" s="63"/>
      <c r="BT8" s="63"/>
      <c r="BU8" s="63"/>
      <c r="BV8" s="63"/>
      <c r="BW8" s="63"/>
      <c r="BX8" s="63"/>
      <c r="BY8" s="64"/>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67.900000000000006</v>
      </c>
      <c r="J10" s="44"/>
      <c r="K10" s="44"/>
      <c r="L10" s="44"/>
      <c r="M10" s="44"/>
      <c r="N10" s="44"/>
      <c r="O10" s="44"/>
      <c r="P10" s="44">
        <f>データ!P6</f>
        <v>15.58</v>
      </c>
      <c r="Q10" s="44"/>
      <c r="R10" s="44"/>
      <c r="S10" s="44"/>
      <c r="T10" s="44"/>
      <c r="U10" s="44"/>
      <c r="V10" s="44"/>
      <c r="W10" s="44">
        <f>データ!Q6</f>
        <v>90.92</v>
      </c>
      <c r="X10" s="44"/>
      <c r="Y10" s="44"/>
      <c r="Z10" s="44"/>
      <c r="AA10" s="44"/>
      <c r="AB10" s="44"/>
      <c r="AC10" s="44"/>
      <c r="AD10" s="45">
        <f>データ!R6</f>
        <v>3220</v>
      </c>
      <c r="AE10" s="45"/>
      <c r="AF10" s="45"/>
      <c r="AG10" s="45"/>
      <c r="AH10" s="45"/>
      <c r="AI10" s="45"/>
      <c r="AJ10" s="45"/>
      <c r="AK10" s="2"/>
      <c r="AL10" s="45">
        <f>データ!V6</f>
        <v>11409</v>
      </c>
      <c r="AM10" s="45"/>
      <c r="AN10" s="45"/>
      <c r="AO10" s="45"/>
      <c r="AP10" s="45"/>
      <c r="AQ10" s="45"/>
      <c r="AR10" s="45"/>
      <c r="AS10" s="45"/>
      <c r="AT10" s="44">
        <f>データ!W6</f>
        <v>7.99</v>
      </c>
      <c r="AU10" s="44"/>
      <c r="AV10" s="44"/>
      <c r="AW10" s="44"/>
      <c r="AX10" s="44"/>
      <c r="AY10" s="44"/>
      <c r="AZ10" s="44"/>
      <c r="BA10" s="44"/>
      <c r="BB10" s="44">
        <f>データ!X6</f>
        <v>1427.91</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60"/>
      <c r="BN16" s="60"/>
      <c r="BO16" s="60"/>
      <c r="BP16" s="60"/>
      <c r="BQ16" s="60"/>
      <c r="BR16" s="60"/>
      <c r="BS16" s="60"/>
      <c r="BT16" s="60"/>
      <c r="BU16" s="60"/>
      <c r="BV16" s="60"/>
      <c r="BW16" s="60"/>
      <c r="BX16" s="60"/>
      <c r="BY16" s="60"/>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60"/>
      <c r="BN17" s="60"/>
      <c r="BO17" s="60"/>
      <c r="BP17" s="60"/>
      <c r="BQ17" s="60"/>
      <c r="BR17" s="60"/>
      <c r="BS17" s="60"/>
      <c r="BT17" s="60"/>
      <c r="BU17" s="60"/>
      <c r="BV17" s="60"/>
      <c r="BW17" s="60"/>
      <c r="BX17" s="60"/>
      <c r="BY17" s="60"/>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60"/>
      <c r="BN18" s="60"/>
      <c r="BO18" s="60"/>
      <c r="BP18" s="60"/>
      <c r="BQ18" s="60"/>
      <c r="BR18" s="60"/>
      <c r="BS18" s="60"/>
      <c r="BT18" s="60"/>
      <c r="BU18" s="60"/>
      <c r="BV18" s="60"/>
      <c r="BW18" s="60"/>
      <c r="BX18" s="60"/>
      <c r="BY18" s="60"/>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60"/>
      <c r="BN19" s="60"/>
      <c r="BO19" s="60"/>
      <c r="BP19" s="60"/>
      <c r="BQ19" s="60"/>
      <c r="BR19" s="60"/>
      <c r="BS19" s="60"/>
      <c r="BT19" s="60"/>
      <c r="BU19" s="60"/>
      <c r="BV19" s="60"/>
      <c r="BW19" s="60"/>
      <c r="BX19" s="60"/>
      <c r="BY19" s="60"/>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60"/>
      <c r="BN20" s="60"/>
      <c r="BO20" s="60"/>
      <c r="BP20" s="60"/>
      <c r="BQ20" s="60"/>
      <c r="BR20" s="60"/>
      <c r="BS20" s="60"/>
      <c r="BT20" s="60"/>
      <c r="BU20" s="60"/>
      <c r="BV20" s="60"/>
      <c r="BW20" s="60"/>
      <c r="BX20" s="60"/>
      <c r="BY20" s="60"/>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60"/>
      <c r="BN21" s="60"/>
      <c r="BO21" s="60"/>
      <c r="BP21" s="60"/>
      <c r="BQ21" s="60"/>
      <c r="BR21" s="60"/>
      <c r="BS21" s="60"/>
      <c r="BT21" s="60"/>
      <c r="BU21" s="60"/>
      <c r="BV21" s="60"/>
      <c r="BW21" s="60"/>
      <c r="BX21" s="60"/>
      <c r="BY21" s="60"/>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60"/>
      <c r="BN22" s="60"/>
      <c r="BO22" s="60"/>
      <c r="BP22" s="60"/>
      <c r="BQ22" s="60"/>
      <c r="BR22" s="60"/>
      <c r="BS22" s="60"/>
      <c r="BT22" s="60"/>
      <c r="BU22" s="60"/>
      <c r="BV22" s="60"/>
      <c r="BW22" s="60"/>
      <c r="BX22" s="60"/>
      <c r="BY22" s="60"/>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60"/>
      <c r="BN23" s="60"/>
      <c r="BO23" s="60"/>
      <c r="BP23" s="60"/>
      <c r="BQ23" s="60"/>
      <c r="BR23" s="60"/>
      <c r="BS23" s="60"/>
      <c r="BT23" s="60"/>
      <c r="BU23" s="60"/>
      <c r="BV23" s="60"/>
      <c r="BW23" s="60"/>
      <c r="BX23" s="60"/>
      <c r="BY23" s="60"/>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60"/>
      <c r="BN24" s="60"/>
      <c r="BO24" s="60"/>
      <c r="BP24" s="60"/>
      <c r="BQ24" s="60"/>
      <c r="BR24" s="60"/>
      <c r="BS24" s="60"/>
      <c r="BT24" s="60"/>
      <c r="BU24" s="60"/>
      <c r="BV24" s="60"/>
      <c r="BW24" s="60"/>
      <c r="BX24" s="60"/>
      <c r="BY24" s="60"/>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60"/>
      <c r="BN25" s="60"/>
      <c r="BO25" s="60"/>
      <c r="BP25" s="60"/>
      <c r="BQ25" s="60"/>
      <c r="BR25" s="60"/>
      <c r="BS25" s="60"/>
      <c r="BT25" s="60"/>
      <c r="BU25" s="60"/>
      <c r="BV25" s="60"/>
      <c r="BW25" s="60"/>
      <c r="BX25" s="60"/>
      <c r="BY25" s="60"/>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60"/>
      <c r="BN26" s="60"/>
      <c r="BO26" s="60"/>
      <c r="BP26" s="60"/>
      <c r="BQ26" s="60"/>
      <c r="BR26" s="60"/>
      <c r="BS26" s="60"/>
      <c r="BT26" s="60"/>
      <c r="BU26" s="60"/>
      <c r="BV26" s="60"/>
      <c r="BW26" s="60"/>
      <c r="BX26" s="60"/>
      <c r="BY26" s="60"/>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60"/>
      <c r="BN27" s="60"/>
      <c r="BO27" s="60"/>
      <c r="BP27" s="60"/>
      <c r="BQ27" s="60"/>
      <c r="BR27" s="60"/>
      <c r="BS27" s="60"/>
      <c r="BT27" s="60"/>
      <c r="BU27" s="60"/>
      <c r="BV27" s="60"/>
      <c r="BW27" s="60"/>
      <c r="BX27" s="60"/>
      <c r="BY27" s="60"/>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60"/>
      <c r="BN28" s="60"/>
      <c r="BO28" s="60"/>
      <c r="BP28" s="60"/>
      <c r="BQ28" s="60"/>
      <c r="BR28" s="60"/>
      <c r="BS28" s="60"/>
      <c r="BT28" s="60"/>
      <c r="BU28" s="60"/>
      <c r="BV28" s="60"/>
      <c r="BW28" s="60"/>
      <c r="BX28" s="60"/>
      <c r="BY28" s="60"/>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60"/>
      <c r="BN29" s="60"/>
      <c r="BO29" s="60"/>
      <c r="BP29" s="60"/>
      <c r="BQ29" s="60"/>
      <c r="BR29" s="60"/>
      <c r="BS29" s="60"/>
      <c r="BT29" s="60"/>
      <c r="BU29" s="60"/>
      <c r="BV29" s="60"/>
      <c r="BW29" s="60"/>
      <c r="BX29" s="60"/>
      <c r="BY29" s="60"/>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60"/>
      <c r="BN30" s="60"/>
      <c r="BO30" s="60"/>
      <c r="BP30" s="60"/>
      <c r="BQ30" s="60"/>
      <c r="BR30" s="60"/>
      <c r="BS30" s="60"/>
      <c r="BT30" s="60"/>
      <c r="BU30" s="60"/>
      <c r="BV30" s="60"/>
      <c r="BW30" s="60"/>
      <c r="BX30" s="60"/>
      <c r="BY30" s="60"/>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60"/>
      <c r="BN31" s="60"/>
      <c r="BO31" s="60"/>
      <c r="BP31" s="60"/>
      <c r="BQ31" s="60"/>
      <c r="BR31" s="60"/>
      <c r="BS31" s="60"/>
      <c r="BT31" s="60"/>
      <c r="BU31" s="60"/>
      <c r="BV31" s="60"/>
      <c r="BW31" s="60"/>
      <c r="BX31" s="60"/>
      <c r="BY31" s="60"/>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60"/>
      <c r="BN32" s="60"/>
      <c r="BO32" s="60"/>
      <c r="BP32" s="60"/>
      <c r="BQ32" s="60"/>
      <c r="BR32" s="60"/>
      <c r="BS32" s="60"/>
      <c r="BT32" s="60"/>
      <c r="BU32" s="60"/>
      <c r="BV32" s="60"/>
      <c r="BW32" s="60"/>
      <c r="BX32" s="60"/>
      <c r="BY32" s="60"/>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60"/>
      <c r="BN33" s="60"/>
      <c r="BO33" s="60"/>
      <c r="BP33" s="60"/>
      <c r="BQ33" s="60"/>
      <c r="BR33" s="60"/>
      <c r="BS33" s="60"/>
      <c r="BT33" s="60"/>
      <c r="BU33" s="60"/>
      <c r="BV33" s="60"/>
      <c r="BW33" s="60"/>
      <c r="BX33" s="60"/>
      <c r="BY33" s="60"/>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60"/>
      <c r="BN34" s="60"/>
      <c r="BO34" s="60"/>
      <c r="BP34" s="60"/>
      <c r="BQ34" s="60"/>
      <c r="BR34" s="60"/>
      <c r="BS34" s="60"/>
      <c r="BT34" s="60"/>
      <c r="BU34" s="60"/>
      <c r="BV34" s="60"/>
      <c r="BW34" s="60"/>
      <c r="BX34" s="60"/>
      <c r="BY34" s="60"/>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60"/>
      <c r="BN35" s="60"/>
      <c r="BO35" s="60"/>
      <c r="BP35" s="60"/>
      <c r="BQ35" s="60"/>
      <c r="BR35" s="60"/>
      <c r="BS35" s="60"/>
      <c r="BT35" s="60"/>
      <c r="BU35" s="60"/>
      <c r="BV35" s="60"/>
      <c r="BW35" s="60"/>
      <c r="BX35" s="60"/>
      <c r="BY35" s="60"/>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60"/>
      <c r="BN36" s="60"/>
      <c r="BO36" s="60"/>
      <c r="BP36" s="60"/>
      <c r="BQ36" s="60"/>
      <c r="BR36" s="60"/>
      <c r="BS36" s="60"/>
      <c r="BT36" s="60"/>
      <c r="BU36" s="60"/>
      <c r="BV36" s="60"/>
      <c r="BW36" s="60"/>
      <c r="BX36" s="60"/>
      <c r="BY36" s="60"/>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60"/>
      <c r="BN37" s="60"/>
      <c r="BO37" s="60"/>
      <c r="BP37" s="60"/>
      <c r="BQ37" s="60"/>
      <c r="BR37" s="60"/>
      <c r="BS37" s="60"/>
      <c r="BT37" s="60"/>
      <c r="BU37" s="60"/>
      <c r="BV37" s="60"/>
      <c r="BW37" s="60"/>
      <c r="BX37" s="60"/>
      <c r="BY37" s="60"/>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60"/>
      <c r="BN38" s="60"/>
      <c r="BO38" s="60"/>
      <c r="BP38" s="60"/>
      <c r="BQ38" s="60"/>
      <c r="BR38" s="60"/>
      <c r="BS38" s="60"/>
      <c r="BT38" s="60"/>
      <c r="BU38" s="60"/>
      <c r="BV38" s="60"/>
      <c r="BW38" s="60"/>
      <c r="BX38" s="60"/>
      <c r="BY38" s="60"/>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60"/>
      <c r="BN39" s="60"/>
      <c r="BO39" s="60"/>
      <c r="BP39" s="60"/>
      <c r="BQ39" s="60"/>
      <c r="BR39" s="60"/>
      <c r="BS39" s="60"/>
      <c r="BT39" s="60"/>
      <c r="BU39" s="60"/>
      <c r="BV39" s="60"/>
      <c r="BW39" s="60"/>
      <c r="BX39" s="60"/>
      <c r="BY39" s="60"/>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60"/>
      <c r="BN40" s="60"/>
      <c r="BO40" s="60"/>
      <c r="BP40" s="60"/>
      <c r="BQ40" s="60"/>
      <c r="BR40" s="60"/>
      <c r="BS40" s="60"/>
      <c r="BT40" s="60"/>
      <c r="BU40" s="60"/>
      <c r="BV40" s="60"/>
      <c r="BW40" s="60"/>
      <c r="BX40" s="60"/>
      <c r="BY40" s="60"/>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60"/>
      <c r="BN41" s="60"/>
      <c r="BO41" s="60"/>
      <c r="BP41" s="60"/>
      <c r="BQ41" s="60"/>
      <c r="BR41" s="60"/>
      <c r="BS41" s="60"/>
      <c r="BT41" s="60"/>
      <c r="BU41" s="60"/>
      <c r="BV41" s="60"/>
      <c r="BW41" s="60"/>
      <c r="BX41" s="60"/>
      <c r="BY41" s="60"/>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60"/>
      <c r="BN42" s="60"/>
      <c r="BO42" s="60"/>
      <c r="BP42" s="60"/>
      <c r="BQ42" s="60"/>
      <c r="BR42" s="60"/>
      <c r="BS42" s="60"/>
      <c r="BT42" s="60"/>
      <c r="BU42" s="60"/>
      <c r="BV42" s="60"/>
      <c r="BW42" s="60"/>
      <c r="BX42" s="60"/>
      <c r="BY42" s="60"/>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60"/>
      <c r="BN43" s="60"/>
      <c r="BO43" s="60"/>
      <c r="BP43" s="60"/>
      <c r="BQ43" s="60"/>
      <c r="BR43" s="60"/>
      <c r="BS43" s="60"/>
      <c r="BT43" s="60"/>
      <c r="BU43" s="60"/>
      <c r="BV43" s="60"/>
      <c r="BW43" s="60"/>
      <c r="BX43" s="60"/>
      <c r="BY43" s="60"/>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111</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14rP8kuv9r1TAUZugdk+GcTYET9o+ymQ4M5PLUCobsi/86PehcxhS604W2SfKmDZDz5nFfvflaDvoTtNhx+Dow==" saltValue="nfZ6xjdfjjY3iIlkuB4xQ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52124</v>
      </c>
      <c r="D6" s="19">
        <f t="shared" si="3"/>
        <v>46</v>
      </c>
      <c r="E6" s="19">
        <f t="shared" si="3"/>
        <v>17</v>
      </c>
      <c r="F6" s="19">
        <f t="shared" si="3"/>
        <v>4</v>
      </c>
      <c r="G6" s="19">
        <f t="shared" si="3"/>
        <v>0</v>
      </c>
      <c r="H6" s="19" t="str">
        <f t="shared" si="3"/>
        <v>秋田県　大仙市</v>
      </c>
      <c r="I6" s="19" t="str">
        <f t="shared" si="3"/>
        <v>法適用</v>
      </c>
      <c r="J6" s="19" t="str">
        <f t="shared" si="3"/>
        <v>下水道事業</v>
      </c>
      <c r="K6" s="19" t="str">
        <f t="shared" si="3"/>
        <v>特定環境保全公共下水道</v>
      </c>
      <c r="L6" s="19" t="str">
        <f t="shared" si="3"/>
        <v>D1</v>
      </c>
      <c r="M6" s="19" t="str">
        <f t="shared" si="3"/>
        <v>自治体職員</v>
      </c>
      <c r="N6" s="20" t="str">
        <f t="shared" si="3"/>
        <v>-</v>
      </c>
      <c r="O6" s="20">
        <f t="shared" si="3"/>
        <v>67.900000000000006</v>
      </c>
      <c r="P6" s="20">
        <f t="shared" si="3"/>
        <v>15.58</v>
      </c>
      <c r="Q6" s="20">
        <f t="shared" si="3"/>
        <v>90.92</v>
      </c>
      <c r="R6" s="20">
        <f t="shared" si="3"/>
        <v>3220</v>
      </c>
      <c r="S6" s="20">
        <f t="shared" si="3"/>
        <v>73794</v>
      </c>
      <c r="T6" s="20">
        <f t="shared" si="3"/>
        <v>866.79</v>
      </c>
      <c r="U6" s="20">
        <f t="shared" si="3"/>
        <v>85.13</v>
      </c>
      <c r="V6" s="20">
        <f t="shared" si="3"/>
        <v>11409</v>
      </c>
      <c r="W6" s="20">
        <f t="shared" si="3"/>
        <v>7.99</v>
      </c>
      <c r="X6" s="20">
        <f t="shared" si="3"/>
        <v>1427.91</v>
      </c>
      <c r="Y6" s="21">
        <f>IF(Y7="",NA(),Y7)</f>
        <v>121.61</v>
      </c>
      <c r="Z6" s="21">
        <f t="shared" ref="Z6:AH6" si="4">IF(Z7="",NA(),Z7)</f>
        <v>118.66</v>
      </c>
      <c r="AA6" s="21">
        <f t="shared" si="4"/>
        <v>118.47</v>
      </c>
      <c r="AB6" s="21">
        <f t="shared" si="4"/>
        <v>117.57</v>
      </c>
      <c r="AC6" s="21">
        <f t="shared" si="4"/>
        <v>116.09</v>
      </c>
      <c r="AD6" s="21">
        <f t="shared" si="4"/>
        <v>105.78</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46.91</v>
      </c>
      <c r="AQ6" s="21">
        <f t="shared" si="5"/>
        <v>52.27</v>
      </c>
      <c r="AR6" s="21">
        <f t="shared" si="5"/>
        <v>58.68</v>
      </c>
      <c r="AS6" s="21">
        <f t="shared" si="5"/>
        <v>53.87</v>
      </c>
      <c r="AT6" s="20" t="str">
        <f>IF(AT7="","",IF(AT7="-","【-】","【"&amp;SUBSTITUTE(TEXT(AT7,"#,##0.00"),"-","△")&amp;"】"))</f>
        <v>【63.54】</v>
      </c>
      <c r="AU6" s="21">
        <f>IF(AU7="",NA(),AU7)</f>
        <v>24.54</v>
      </c>
      <c r="AV6" s="21">
        <f t="shared" ref="AV6:BD6" si="6">IF(AV7="",NA(),AV7)</f>
        <v>29.7</v>
      </c>
      <c r="AW6" s="21">
        <f t="shared" si="6"/>
        <v>33.43</v>
      </c>
      <c r="AX6" s="21">
        <f t="shared" si="6"/>
        <v>40.869999999999997</v>
      </c>
      <c r="AY6" s="21">
        <f t="shared" si="6"/>
        <v>41.49</v>
      </c>
      <c r="AZ6" s="21">
        <f t="shared" si="6"/>
        <v>44.24</v>
      </c>
      <c r="BA6" s="21">
        <f t="shared" si="6"/>
        <v>44.35</v>
      </c>
      <c r="BB6" s="21">
        <f t="shared" si="6"/>
        <v>41.51</v>
      </c>
      <c r="BC6" s="21">
        <f t="shared" si="6"/>
        <v>45.01</v>
      </c>
      <c r="BD6" s="21">
        <f t="shared" si="6"/>
        <v>46.37</v>
      </c>
      <c r="BE6" s="20" t="str">
        <f>IF(BE7="","",IF(BE7="-","【-】","【"&amp;SUBSTITUTE(TEXT(BE7,"#,##0.00"),"-","△")&amp;"】"))</f>
        <v>【50.90】</v>
      </c>
      <c r="BF6" s="21">
        <f>IF(BF7="",NA(),BF7)</f>
        <v>2178.86</v>
      </c>
      <c r="BG6" s="21">
        <f t="shared" ref="BG6:BO6" si="7">IF(BG7="",NA(),BG7)</f>
        <v>1720.79</v>
      </c>
      <c r="BH6" s="21">
        <f t="shared" si="7"/>
        <v>1743.37</v>
      </c>
      <c r="BI6" s="21">
        <f t="shared" si="7"/>
        <v>1555.07</v>
      </c>
      <c r="BJ6" s="21">
        <f t="shared" si="7"/>
        <v>1441.12</v>
      </c>
      <c r="BK6" s="21">
        <f t="shared" si="7"/>
        <v>1258.43</v>
      </c>
      <c r="BL6" s="21">
        <f t="shared" si="7"/>
        <v>1283.69</v>
      </c>
      <c r="BM6" s="21">
        <f t="shared" si="7"/>
        <v>1160.22</v>
      </c>
      <c r="BN6" s="21">
        <f t="shared" si="7"/>
        <v>1141.98</v>
      </c>
      <c r="BO6" s="21">
        <f t="shared" si="7"/>
        <v>1062.58</v>
      </c>
      <c r="BP6" s="20" t="str">
        <f>IF(BP7="","",IF(BP7="-","【-】","【"&amp;SUBSTITUTE(TEXT(BP7,"#,##0.00"),"-","△")&amp;"】"))</f>
        <v>【1,099.15】</v>
      </c>
      <c r="BQ6" s="21">
        <f>IF(BQ7="",NA(),BQ7)</f>
        <v>76.75</v>
      </c>
      <c r="BR6" s="21">
        <f t="shared" ref="BR6:BZ6" si="8">IF(BR7="",NA(),BR7)</f>
        <v>85.42</v>
      </c>
      <c r="BS6" s="21">
        <f t="shared" si="8"/>
        <v>73.650000000000006</v>
      </c>
      <c r="BT6" s="21">
        <f t="shared" si="8"/>
        <v>69.709999999999994</v>
      </c>
      <c r="BU6" s="21">
        <f t="shared" si="8"/>
        <v>62.31</v>
      </c>
      <c r="BV6" s="21">
        <f t="shared" si="8"/>
        <v>73.36</v>
      </c>
      <c r="BW6" s="21">
        <f t="shared" si="8"/>
        <v>82.53</v>
      </c>
      <c r="BX6" s="21">
        <f t="shared" si="8"/>
        <v>81.81</v>
      </c>
      <c r="BY6" s="21">
        <f t="shared" si="8"/>
        <v>82.27</v>
      </c>
      <c r="BZ6" s="21">
        <f t="shared" si="8"/>
        <v>80.36</v>
      </c>
      <c r="CA6" s="20" t="str">
        <f>IF(CA7="","",IF(CA7="-","【-】","【"&amp;SUBSTITUTE(TEXT(CA7,"#,##0.00"),"-","△")&amp;"】"))</f>
        <v>【72.92】</v>
      </c>
      <c r="CB6" s="21">
        <f>IF(CB7="",NA(),CB7)</f>
        <v>208.82</v>
      </c>
      <c r="CC6" s="21">
        <f t="shared" ref="CC6:CK6" si="9">IF(CC7="",NA(),CC7)</f>
        <v>192.29</v>
      </c>
      <c r="CD6" s="21">
        <f t="shared" si="9"/>
        <v>210.33</v>
      </c>
      <c r="CE6" s="21">
        <f t="shared" si="9"/>
        <v>224.24</v>
      </c>
      <c r="CF6" s="21">
        <f t="shared" si="9"/>
        <v>242.93</v>
      </c>
      <c r="CG6" s="21">
        <f t="shared" si="9"/>
        <v>224.88</v>
      </c>
      <c r="CH6" s="21">
        <f t="shared" si="9"/>
        <v>190.48</v>
      </c>
      <c r="CI6" s="21">
        <f t="shared" si="9"/>
        <v>193.59</v>
      </c>
      <c r="CJ6" s="21">
        <f t="shared" si="9"/>
        <v>194.42</v>
      </c>
      <c r="CK6" s="21">
        <f t="shared" si="9"/>
        <v>201.33</v>
      </c>
      <c r="CL6" s="20" t="str">
        <f>IF(CL7="","",IF(CL7="-","【-】","【"&amp;SUBSTITUTE(TEXT(CL7,"#,##0.00"),"-","△")&amp;"】"))</f>
        <v>【225.78】</v>
      </c>
      <c r="CM6" s="21">
        <f>IF(CM7="",NA(),CM7)</f>
        <v>24.91</v>
      </c>
      <c r="CN6" s="21">
        <f t="shared" ref="CN6:CV6" si="10">IF(CN7="",NA(),CN7)</f>
        <v>25.13</v>
      </c>
      <c r="CO6" s="21">
        <f t="shared" si="10"/>
        <v>25.83</v>
      </c>
      <c r="CP6" s="21">
        <f t="shared" si="10"/>
        <v>25.09</v>
      </c>
      <c r="CQ6" s="21">
        <f t="shared" si="10"/>
        <v>23.8</v>
      </c>
      <c r="CR6" s="21">
        <f t="shared" si="10"/>
        <v>42.4</v>
      </c>
      <c r="CS6" s="21">
        <f t="shared" si="10"/>
        <v>44.24</v>
      </c>
      <c r="CT6" s="21">
        <f t="shared" si="10"/>
        <v>45.3</v>
      </c>
      <c r="CU6" s="21">
        <f t="shared" si="10"/>
        <v>45.6</v>
      </c>
      <c r="CV6" s="21">
        <f t="shared" si="10"/>
        <v>44.79</v>
      </c>
      <c r="CW6" s="20" t="str">
        <f>IF(CW7="","",IF(CW7="-","【-】","【"&amp;SUBSTITUTE(TEXT(CW7,"#,##0.00"),"-","△")&amp;"】"))</f>
        <v>【43.17】</v>
      </c>
      <c r="CX6" s="21">
        <f>IF(CX7="",NA(),CX7)</f>
        <v>79.819999999999993</v>
      </c>
      <c r="CY6" s="21">
        <f t="shared" ref="CY6:DG6" si="11">IF(CY7="",NA(),CY7)</f>
        <v>80.37</v>
      </c>
      <c r="CZ6" s="21">
        <f t="shared" si="11"/>
        <v>80.11</v>
      </c>
      <c r="DA6" s="21">
        <f t="shared" si="11"/>
        <v>80</v>
      </c>
      <c r="DB6" s="21">
        <f t="shared" si="11"/>
        <v>80.510000000000005</v>
      </c>
      <c r="DC6" s="21">
        <f t="shared" si="11"/>
        <v>84.19</v>
      </c>
      <c r="DD6" s="21">
        <f t="shared" si="11"/>
        <v>88.15</v>
      </c>
      <c r="DE6" s="21">
        <f t="shared" si="11"/>
        <v>88.37</v>
      </c>
      <c r="DF6" s="21">
        <f t="shared" si="11"/>
        <v>88.66</v>
      </c>
      <c r="DG6" s="21">
        <f t="shared" si="11"/>
        <v>88.68</v>
      </c>
      <c r="DH6" s="20" t="str">
        <f>IF(DH7="","",IF(DH7="-","【-】","【"&amp;SUBSTITUTE(TEXT(DH7,"#,##0.00"),"-","△")&amp;"】"))</f>
        <v>【86.31】</v>
      </c>
      <c r="DI6" s="21">
        <f>IF(DI7="",NA(),DI7)</f>
        <v>9.4</v>
      </c>
      <c r="DJ6" s="21">
        <f t="shared" ref="DJ6:DR6" si="12">IF(DJ7="",NA(),DJ7)</f>
        <v>12.28</v>
      </c>
      <c r="DK6" s="21">
        <f t="shared" si="12"/>
        <v>15.17</v>
      </c>
      <c r="DL6" s="21">
        <f t="shared" si="12"/>
        <v>18.100000000000001</v>
      </c>
      <c r="DM6" s="21">
        <f t="shared" si="12"/>
        <v>20.96</v>
      </c>
      <c r="DN6" s="21">
        <f t="shared" si="12"/>
        <v>21.36</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0.27</v>
      </c>
      <c r="EL6" s="21">
        <f t="shared" si="14"/>
        <v>0.22</v>
      </c>
      <c r="EM6" s="21">
        <f t="shared" si="14"/>
        <v>0.17</v>
      </c>
      <c r="EN6" s="21">
        <f t="shared" si="14"/>
        <v>0.27</v>
      </c>
      <c r="EO6" s="20" t="str">
        <f>IF(EO7="","",IF(EO7="-","【-】","【"&amp;SUBSTITUTE(TEXT(EO7,"#,##0.00"),"-","△")&amp;"】"))</f>
        <v>【0.15】</v>
      </c>
    </row>
    <row r="7" spans="1:148" s="22" customFormat="1" x14ac:dyDescent="0.15">
      <c r="A7" s="14"/>
      <c r="B7" s="23">
        <v>2024</v>
      </c>
      <c r="C7" s="23">
        <v>52124</v>
      </c>
      <c r="D7" s="23">
        <v>46</v>
      </c>
      <c r="E7" s="23">
        <v>17</v>
      </c>
      <c r="F7" s="23">
        <v>4</v>
      </c>
      <c r="G7" s="23">
        <v>0</v>
      </c>
      <c r="H7" s="23" t="s">
        <v>95</v>
      </c>
      <c r="I7" s="23" t="s">
        <v>96</v>
      </c>
      <c r="J7" s="23" t="s">
        <v>97</v>
      </c>
      <c r="K7" s="23" t="s">
        <v>98</v>
      </c>
      <c r="L7" s="23" t="s">
        <v>99</v>
      </c>
      <c r="M7" s="23" t="s">
        <v>100</v>
      </c>
      <c r="N7" s="24" t="s">
        <v>101</v>
      </c>
      <c r="O7" s="24">
        <v>67.900000000000006</v>
      </c>
      <c r="P7" s="24">
        <v>15.58</v>
      </c>
      <c r="Q7" s="24">
        <v>90.92</v>
      </c>
      <c r="R7" s="24">
        <v>3220</v>
      </c>
      <c r="S7" s="24">
        <v>73794</v>
      </c>
      <c r="T7" s="24">
        <v>866.79</v>
      </c>
      <c r="U7" s="24">
        <v>85.13</v>
      </c>
      <c r="V7" s="24">
        <v>11409</v>
      </c>
      <c r="W7" s="24">
        <v>7.99</v>
      </c>
      <c r="X7" s="24">
        <v>1427.91</v>
      </c>
      <c r="Y7" s="24">
        <v>121.61</v>
      </c>
      <c r="Z7" s="24">
        <v>118.66</v>
      </c>
      <c r="AA7" s="24">
        <v>118.47</v>
      </c>
      <c r="AB7" s="24">
        <v>117.57</v>
      </c>
      <c r="AC7" s="24">
        <v>116.09</v>
      </c>
      <c r="AD7" s="24">
        <v>105.78</v>
      </c>
      <c r="AE7" s="24">
        <v>104.11</v>
      </c>
      <c r="AF7" s="24">
        <v>101.98</v>
      </c>
      <c r="AG7" s="24">
        <v>102.68</v>
      </c>
      <c r="AH7" s="24">
        <v>103.79</v>
      </c>
      <c r="AI7" s="24">
        <v>105.07</v>
      </c>
      <c r="AJ7" s="24">
        <v>0</v>
      </c>
      <c r="AK7" s="24">
        <v>0</v>
      </c>
      <c r="AL7" s="24">
        <v>0</v>
      </c>
      <c r="AM7" s="24">
        <v>0</v>
      </c>
      <c r="AN7" s="24">
        <v>0</v>
      </c>
      <c r="AO7" s="24">
        <v>63.96</v>
      </c>
      <c r="AP7" s="24">
        <v>46.91</v>
      </c>
      <c r="AQ7" s="24">
        <v>52.27</v>
      </c>
      <c r="AR7" s="24">
        <v>58.68</v>
      </c>
      <c r="AS7" s="24">
        <v>53.87</v>
      </c>
      <c r="AT7" s="24">
        <v>63.54</v>
      </c>
      <c r="AU7" s="24">
        <v>24.54</v>
      </c>
      <c r="AV7" s="24">
        <v>29.7</v>
      </c>
      <c r="AW7" s="24">
        <v>33.43</v>
      </c>
      <c r="AX7" s="24">
        <v>40.869999999999997</v>
      </c>
      <c r="AY7" s="24">
        <v>41.49</v>
      </c>
      <c r="AZ7" s="24">
        <v>44.24</v>
      </c>
      <c r="BA7" s="24">
        <v>44.35</v>
      </c>
      <c r="BB7" s="24">
        <v>41.51</v>
      </c>
      <c r="BC7" s="24">
        <v>45.01</v>
      </c>
      <c r="BD7" s="24">
        <v>46.37</v>
      </c>
      <c r="BE7" s="24">
        <v>50.9</v>
      </c>
      <c r="BF7" s="24">
        <v>2178.86</v>
      </c>
      <c r="BG7" s="24">
        <v>1720.79</v>
      </c>
      <c r="BH7" s="24">
        <v>1743.37</v>
      </c>
      <c r="BI7" s="24">
        <v>1555.07</v>
      </c>
      <c r="BJ7" s="24">
        <v>1441.12</v>
      </c>
      <c r="BK7" s="24">
        <v>1258.43</v>
      </c>
      <c r="BL7" s="24">
        <v>1283.69</v>
      </c>
      <c r="BM7" s="24">
        <v>1160.22</v>
      </c>
      <c r="BN7" s="24">
        <v>1141.98</v>
      </c>
      <c r="BO7" s="24">
        <v>1062.58</v>
      </c>
      <c r="BP7" s="24">
        <v>1099.1500000000001</v>
      </c>
      <c r="BQ7" s="24">
        <v>76.75</v>
      </c>
      <c r="BR7" s="24">
        <v>85.42</v>
      </c>
      <c r="BS7" s="24">
        <v>73.650000000000006</v>
      </c>
      <c r="BT7" s="24">
        <v>69.709999999999994</v>
      </c>
      <c r="BU7" s="24">
        <v>62.31</v>
      </c>
      <c r="BV7" s="24">
        <v>73.36</v>
      </c>
      <c r="BW7" s="24">
        <v>82.53</v>
      </c>
      <c r="BX7" s="24">
        <v>81.81</v>
      </c>
      <c r="BY7" s="24">
        <v>82.27</v>
      </c>
      <c r="BZ7" s="24">
        <v>80.36</v>
      </c>
      <c r="CA7" s="24">
        <v>72.92</v>
      </c>
      <c r="CB7" s="24">
        <v>208.82</v>
      </c>
      <c r="CC7" s="24">
        <v>192.29</v>
      </c>
      <c r="CD7" s="24">
        <v>210.33</v>
      </c>
      <c r="CE7" s="24">
        <v>224.24</v>
      </c>
      <c r="CF7" s="24">
        <v>242.93</v>
      </c>
      <c r="CG7" s="24">
        <v>224.88</v>
      </c>
      <c r="CH7" s="24">
        <v>190.48</v>
      </c>
      <c r="CI7" s="24">
        <v>193.59</v>
      </c>
      <c r="CJ7" s="24">
        <v>194.42</v>
      </c>
      <c r="CK7" s="24">
        <v>201.33</v>
      </c>
      <c r="CL7" s="24">
        <v>225.78</v>
      </c>
      <c r="CM7" s="24">
        <v>24.91</v>
      </c>
      <c r="CN7" s="24">
        <v>25.13</v>
      </c>
      <c r="CO7" s="24">
        <v>25.83</v>
      </c>
      <c r="CP7" s="24">
        <v>25.09</v>
      </c>
      <c r="CQ7" s="24">
        <v>23.8</v>
      </c>
      <c r="CR7" s="24">
        <v>42.4</v>
      </c>
      <c r="CS7" s="24">
        <v>44.24</v>
      </c>
      <c r="CT7" s="24">
        <v>45.3</v>
      </c>
      <c r="CU7" s="24">
        <v>45.6</v>
      </c>
      <c r="CV7" s="24">
        <v>44.79</v>
      </c>
      <c r="CW7" s="24">
        <v>43.17</v>
      </c>
      <c r="CX7" s="24">
        <v>79.819999999999993</v>
      </c>
      <c r="CY7" s="24">
        <v>80.37</v>
      </c>
      <c r="CZ7" s="24">
        <v>80.11</v>
      </c>
      <c r="DA7" s="24">
        <v>80</v>
      </c>
      <c r="DB7" s="24">
        <v>80.510000000000005</v>
      </c>
      <c r="DC7" s="24">
        <v>84.19</v>
      </c>
      <c r="DD7" s="24">
        <v>88.15</v>
      </c>
      <c r="DE7" s="24">
        <v>88.37</v>
      </c>
      <c r="DF7" s="24">
        <v>88.66</v>
      </c>
      <c r="DG7" s="24">
        <v>88.68</v>
      </c>
      <c r="DH7" s="24">
        <v>86.31</v>
      </c>
      <c r="DI7" s="24">
        <v>9.4</v>
      </c>
      <c r="DJ7" s="24">
        <v>12.28</v>
      </c>
      <c r="DK7" s="24">
        <v>15.17</v>
      </c>
      <c r="DL7" s="24">
        <v>18.100000000000001</v>
      </c>
      <c r="DM7" s="24">
        <v>20.96</v>
      </c>
      <c r="DN7" s="24">
        <v>21.36</v>
      </c>
      <c r="DO7" s="24">
        <v>31.73</v>
      </c>
      <c r="DP7" s="24">
        <v>32.57</v>
      </c>
      <c r="DQ7" s="24">
        <v>33.159999999999997</v>
      </c>
      <c r="DR7" s="24">
        <v>34.590000000000003</v>
      </c>
      <c r="DS7" s="24">
        <v>30.82</v>
      </c>
      <c r="DT7" s="24">
        <v>0</v>
      </c>
      <c r="DU7" s="24">
        <v>0</v>
      </c>
      <c r="DV7" s="24">
        <v>0</v>
      </c>
      <c r="DW7" s="24">
        <v>0</v>
      </c>
      <c r="DX7" s="24">
        <v>0</v>
      </c>
      <c r="DY7" s="24">
        <v>0.01</v>
      </c>
      <c r="DZ7" s="24">
        <v>0</v>
      </c>
      <c r="EA7" s="24">
        <v>0.04</v>
      </c>
      <c r="EB7" s="24">
        <v>0.12</v>
      </c>
      <c r="EC7" s="24">
        <v>0.1</v>
      </c>
      <c r="ED7" s="24">
        <v>0.06</v>
      </c>
      <c r="EE7" s="24">
        <v>0</v>
      </c>
      <c r="EF7" s="24">
        <v>0</v>
      </c>
      <c r="EG7" s="24">
        <v>0</v>
      </c>
      <c r="EH7" s="24">
        <v>0</v>
      </c>
      <c r="EI7" s="24">
        <v>0</v>
      </c>
      <c r="EJ7" s="24">
        <v>0.39</v>
      </c>
      <c r="EK7" s="24">
        <v>0.27</v>
      </c>
      <c r="EL7" s="24">
        <v>0.22</v>
      </c>
      <c r="EM7" s="24">
        <v>0.17</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DS-PCE03018</cp:lastModifiedBy>
  <cp:lastPrinted>2026-01-19T00:26:57Z</cp:lastPrinted>
  <dcterms:created xsi:type="dcterms:W3CDTF">2025-12-23T06:09:02Z</dcterms:created>
  <dcterms:modified xsi:type="dcterms:W3CDTF">2026-01-19T00:27:09Z</dcterms:modified>
  <cp:category/>
</cp:coreProperties>
</file>